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35" windowHeight="8130"/>
  </bookViews>
  <sheets>
    <sheet name="Sheet1" sheetId="1" r:id="rId1"/>
    <sheet name="Sheet2" sheetId="2" r:id="rId2"/>
    <sheet name="Sheet3" sheetId="3" r:id="rId3"/>
  </sheets>
  <definedNames>
    <definedName name="MinimizeCosts" localSheetId="0">FALSE</definedName>
    <definedName name="TreeData" localSheetId="0">Sheet1!$GB$1002:$GP$1024</definedName>
    <definedName name="TreeDiagBase" localSheetId="0">Sheet1!$A$2</definedName>
    <definedName name="TreeDiagram" localSheetId="0">Sheet1!$A$2:$S$60</definedName>
    <definedName name="UseExpUtility" localSheetId="0">FALSE</definedName>
  </definedNames>
  <calcPr calcId="125725"/>
</workbook>
</file>

<file path=xl/calcChain.xml><?xml version="1.0" encoding="utf-8"?>
<calcChain xmlns="http://schemas.openxmlformats.org/spreadsheetml/2006/main">
  <c r="D125" i="1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S59"/>
  <c r="S54"/>
  <c r="S49"/>
  <c r="S44"/>
  <c r="S39"/>
  <c r="S34"/>
  <c r="S29"/>
  <c r="S24"/>
  <c r="S19"/>
  <c r="S14"/>
  <c r="S9"/>
  <c r="S4"/>
  <c r="M5" s="1"/>
  <c r="Q60"/>
  <c r="Q55"/>
  <c r="Q50"/>
  <c r="Q45"/>
  <c r="Q40"/>
  <c r="Q35"/>
  <c r="Q30"/>
  <c r="Q25"/>
  <c r="M20"/>
  <c r="M15"/>
  <c r="M10"/>
  <c r="L17"/>
  <c r="L12"/>
  <c r="I17" s="1"/>
  <c r="L7"/>
  <c r="L2"/>
  <c r="AB51"/>
  <c r="AA51"/>
  <c r="Z51"/>
  <c r="Y51"/>
  <c r="X51"/>
  <c r="W51"/>
  <c r="V51"/>
  <c r="AB50"/>
  <c r="AA50"/>
  <c r="Z50"/>
  <c r="Y50"/>
  <c r="X50"/>
  <c r="W50"/>
  <c r="V50"/>
  <c r="AB49"/>
  <c r="AA49"/>
  <c r="Z49"/>
  <c r="Y49"/>
  <c r="X49"/>
  <c r="W49"/>
  <c r="V49"/>
  <c r="AB48"/>
  <c r="AA48"/>
  <c r="Z48"/>
  <c r="Y48"/>
  <c r="P57" s="1"/>
  <c r="X48"/>
  <c r="P52" s="1"/>
  <c r="W48"/>
  <c r="H49" s="1"/>
  <c r="V48"/>
  <c r="AB47"/>
  <c r="AA47"/>
  <c r="Z47"/>
  <c r="Y47"/>
  <c r="P37" s="1"/>
  <c r="X47"/>
  <c r="P32" s="1"/>
  <c r="W47"/>
  <c r="H29" s="1"/>
  <c r="V47"/>
  <c r="AB46"/>
  <c r="AA46"/>
  <c r="Z46"/>
  <c r="Y46"/>
  <c r="X46"/>
  <c r="I7" l="1"/>
  <c r="E12" s="1"/>
  <c r="F11" s="1"/>
  <c r="M37"/>
  <c r="P27"/>
  <c r="P47"/>
  <c r="P22"/>
  <c r="M27" s="1"/>
  <c r="P42"/>
  <c r="M57"/>
  <c r="M47"/>
  <c r="I32" l="1"/>
  <c r="J31" s="1"/>
  <c r="I52"/>
  <c r="J51" s="1"/>
  <c r="E42" l="1"/>
  <c r="A27" s="1"/>
  <c r="B26" s="1"/>
</calcChain>
</file>

<file path=xl/sharedStrings.xml><?xml version="1.0" encoding="utf-8"?>
<sst xmlns="http://schemas.openxmlformats.org/spreadsheetml/2006/main" count="85" uniqueCount="50">
  <si>
    <t>ID</t>
  </si>
  <si>
    <t>Name</t>
  </si>
  <si>
    <t>Value</t>
  </si>
  <si>
    <t>Prob</t>
  </si>
  <si>
    <t>Pred</t>
  </si>
  <si>
    <t>Kind</t>
  </si>
  <si>
    <t>NS</t>
  </si>
  <si>
    <t>S1</t>
  </si>
  <si>
    <t>S2</t>
  </si>
  <si>
    <t>S3</t>
  </si>
  <si>
    <t>S4</t>
  </si>
  <si>
    <t>S5</t>
  </si>
  <si>
    <t>Row</t>
  </si>
  <si>
    <t>Col</t>
  </si>
  <si>
    <t>Mark</t>
  </si>
  <si>
    <t>TreePlan</t>
  </si>
  <si>
    <t>D</t>
  </si>
  <si>
    <t>T</t>
  </si>
  <si>
    <t>TreePlan Academic Version</t>
  </si>
  <si>
    <t>Only For Academic Use</t>
  </si>
  <si>
    <t>No EIA</t>
  </si>
  <si>
    <t>EIA</t>
  </si>
  <si>
    <t>A1</t>
  </si>
  <si>
    <t>A2</t>
  </si>
  <si>
    <t>E</t>
  </si>
  <si>
    <t>Data:</t>
  </si>
  <si>
    <t>P(Predict B | State S)</t>
  </si>
  <si>
    <t>State of</t>
  </si>
  <si>
    <t>Prior</t>
  </si>
  <si>
    <t>Predicting</t>
  </si>
  <si>
    <t>Nature (Demand)</t>
  </si>
  <si>
    <t>Probability</t>
  </si>
  <si>
    <t>B1</t>
  </si>
  <si>
    <t>B2</t>
  </si>
  <si>
    <t>High (S1)</t>
  </si>
  <si>
    <t>Normal (S2)</t>
  </si>
  <si>
    <t>Posterior</t>
  </si>
  <si>
    <t>P(State S | Predict B)</t>
  </si>
  <si>
    <t>Probabilities:</t>
  </si>
  <si>
    <t>State of Nature</t>
  </si>
  <si>
    <t>P(Finding)</t>
  </si>
  <si>
    <t>S1|B1</t>
  </si>
  <si>
    <t>S2|B1</t>
  </si>
  <si>
    <t>S1|B2</t>
  </si>
  <si>
    <t>S2|B2</t>
  </si>
  <si>
    <t>Payoffs</t>
  </si>
  <si>
    <t>Utilities</t>
  </si>
  <si>
    <t>Sunspotz Decision Tree - With Experimentation and Utility</t>
  </si>
  <si>
    <t>Payoff</t>
  </si>
  <si>
    <t>Utility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</si>
</sst>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Geneva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Protection="1">
      <protection locked="0"/>
    </xf>
    <xf numFmtId="0" fontId="3" fillId="0" borderId="0" xfId="1" applyFont="1" applyAlignment="1">
      <alignment horizontal="center"/>
    </xf>
    <xf numFmtId="0" fontId="4" fillId="0" borderId="1" xfId="1" applyFont="1" applyFill="1" applyBorder="1" applyAlignment="1">
      <alignment horizontal="left"/>
    </xf>
    <xf numFmtId="0" fontId="3" fillId="0" borderId="2" xfId="1" applyFont="1" applyFill="1" applyBorder="1" applyAlignment="1">
      <alignment horizontal="center"/>
    </xf>
    <xf numFmtId="0" fontId="3" fillId="0" borderId="6" xfId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3" fillId="0" borderId="11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  <xf numFmtId="0" fontId="3" fillId="2" borderId="13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2" borderId="9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3" fillId="2" borderId="16" xfId="1" applyFont="1" applyFill="1" applyBorder="1" applyAlignment="1">
      <alignment horizontal="center"/>
    </xf>
    <xf numFmtId="0" fontId="3" fillId="2" borderId="17" xfId="1" applyFont="1" applyFill="1" applyBorder="1" applyAlignment="1">
      <alignment horizontal="center"/>
    </xf>
    <xf numFmtId="0" fontId="4" fillId="0" borderId="18" xfId="1" applyFont="1" applyFill="1" applyBorder="1" applyAlignment="1">
      <alignment horizontal="left"/>
    </xf>
    <xf numFmtId="0" fontId="3" fillId="0" borderId="19" xfId="1" applyFont="1" applyFill="1" applyBorder="1" applyAlignment="1">
      <alignment horizontal="center"/>
    </xf>
    <xf numFmtId="0" fontId="4" fillId="0" borderId="20" xfId="1" applyFont="1" applyFill="1" applyBorder="1" applyAlignment="1">
      <alignment horizontal="left"/>
    </xf>
    <xf numFmtId="0" fontId="3" fillId="0" borderId="21" xfId="1" applyFont="1" applyFill="1" applyBorder="1" applyAlignment="1">
      <alignment horizontal="center"/>
    </xf>
    <xf numFmtId="0" fontId="3" fillId="0" borderId="22" xfId="1" applyFont="1" applyFill="1" applyBorder="1" applyAlignment="1">
      <alignment horizontal="center"/>
    </xf>
    <xf numFmtId="0" fontId="3" fillId="3" borderId="23" xfId="1" applyNumberFormat="1" applyFont="1" applyFill="1" applyBorder="1" applyAlignment="1">
      <alignment horizontal="center"/>
    </xf>
    <xf numFmtId="0" fontId="3" fillId="3" borderId="12" xfId="1" applyNumberFormat="1" applyFont="1" applyFill="1" applyBorder="1" applyAlignment="1">
      <alignment horizontal="center"/>
    </xf>
    <xf numFmtId="0" fontId="3" fillId="3" borderId="13" xfId="1" applyNumberFormat="1" applyFont="1" applyFill="1" applyBorder="1" applyAlignment="1">
      <alignment horizontal="center"/>
    </xf>
    <xf numFmtId="0" fontId="3" fillId="3" borderId="24" xfId="1" applyFont="1" applyFill="1" applyBorder="1" applyAlignment="1">
      <alignment horizontal="center"/>
    </xf>
    <xf numFmtId="0" fontId="3" fillId="3" borderId="25" xfId="1" applyFont="1" applyFill="1" applyBorder="1" applyAlignment="1">
      <alignment horizontal="center"/>
    </xf>
    <xf numFmtId="0" fontId="3" fillId="3" borderId="0" xfId="1" applyFont="1" applyFill="1" applyBorder="1" applyAlignment="1">
      <alignment horizontal="center"/>
    </xf>
    <xf numFmtId="0" fontId="3" fillId="3" borderId="9" xfId="1" applyFont="1" applyFill="1" applyBorder="1" applyAlignment="1">
      <alignment horizontal="center"/>
    </xf>
    <xf numFmtId="0" fontId="3" fillId="3" borderId="7" xfId="1" applyFont="1" applyFill="1" applyBorder="1" applyAlignment="1">
      <alignment horizontal="center"/>
    </xf>
    <xf numFmtId="0" fontId="3" fillId="3" borderId="26" xfId="1" applyFont="1" applyFill="1" applyBorder="1" applyAlignment="1">
      <alignment horizontal="center"/>
    </xf>
    <xf numFmtId="0" fontId="3" fillId="3" borderId="15" xfId="1" applyFont="1" applyFill="1" applyBorder="1" applyAlignment="1">
      <alignment horizontal="center"/>
    </xf>
    <xf numFmtId="0" fontId="3" fillId="3" borderId="16" xfId="1" applyFont="1" applyFill="1" applyBorder="1" applyAlignment="1">
      <alignment horizontal="center"/>
    </xf>
    <xf numFmtId="0" fontId="3" fillId="3" borderId="17" xfId="1" applyFont="1" applyFill="1" applyBorder="1" applyAlignment="1">
      <alignment horizontal="center"/>
    </xf>
    <xf numFmtId="164" fontId="0" fillId="0" borderId="0" xfId="0" applyNumberFormat="1"/>
    <xf numFmtId="0" fontId="3" fillId="0" borderId="3" xfId="1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5" xfId="1" applyFont="1" applyFill="1" applyBorder="1" applyAlignment="1">
      <alignment horizontal="center"/>
    </xf>
    <xf numFmtId="0" fontId="3" fillId="0" borderId="8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9" xfId="1" applyFont="1" applyFill="1" applyBorder="1" applyAlignment="1">
      <alignment horizontal="center"/>
    </xf>
  </cellXfs>
  <cellStyles count="2">
    <cellStyle name="Normal" xfId="0" builtinId="0"/>
    <cellStyle name="Normal_Ch.10 - Decision Analysis.xl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v>Utility</c:v>
          </c:tx>
          <c:marker>
            <c:symbol val="none"/>
          </c:marker>
          <c:cat>
            <c:numRef>
              <c:f>Sheet1!$A$64:$A$125</c:f>
              <c:numCache>
                <c:formatCode>0.0</c:formatCode>
                <c:ptCount val="62"/>
                <c:pt idx="0">
                  <c:v>-1.1000000000000001</c:v>
                </c:pt>
                <c:pt idx="1">
                  <c:v>-1</c:v>
                </c:pt>
                <c:pt idx="2">
                  <c:v>-0.9</c:v>
                </c:pt>
                <c:pt idx="3">
                  <c:v>-0.8</c:v>
                </c:pt>
                <c:pt idx="4">
                  <c:v>-0.7</c:v>
                </c:pt>
                <c:pt idx="5">
                  <c:v>-0.6</c:v>
                </c:pt>
                <c:pt idx="6">
                  <c:v>-0.499999999999999</c:v>
                </c:pt>
                <c:pt idx="7">
                  <c:v>-0.39999999999999902</c:v>
                </c:pt>
                <c:pt idx="8">
                  <c:v>-0.29999999999999899</c:v>
                </c:pt>
                <c:pt idx="9">
                  <c:v>-0.19999999999999901</c:v>
                </c:pt>
                <c:pt idx="10">
                  <c:v>-0.1</c:v>
                </c:pt>
                <c:pt idx="11">
                  <c:v>0</c:v>
                </c:pt>
                <c:pt idx="12">
                  <c:v>9.9999999999999895E-2</c:v>
                </c:pt>
                <c:pt idx="13">
                  <c:v>0.2</c:v>
                </c:pt>
                <c:pt idx="14">
                  <c:v>0.3</c:v>
                </c:pt>
                <c:pt idx="15">
                  <c:v>0.4</c:v>
                </c:pt>
                <c:pt idx="16">
                  <c:v>0.5</c:v>
                </c:pt>
                <c:pt idx="17">
                  <c:v>0.6</c:v>
                </c:pt>
                <c:pt idx="18">
                  <c:v>0.7</c:v>
                </c:pt>
                <c:pt idx="19">
                  <c:v>0.8</c:v>
                </c:pt>
                <c:pt idx="20">
                  <c:v>0.9</c:v>
                </c:pt>
                <c:pt idx="21">
                  <c:v>1</c:v>
                </c:pt>
                <c:pt idx="22">
                  <c:v>1.1000000000000001</c:v>
                </c:pt>
                <c:pt idx="23">
                  <c:v>1.2</c:v>
                </c:pt>
                <c:pt idx="24">
                  <c:v>1.3</c:v>
                </c:pt>
                <c:pt idx="25">
                  <c:v>1.4</c:v>
                </c:pt>
                <c:pt idx="26">
                  <c:v>1.5</c:v>
                </c:pt>
                <c:pt idx="27">
                  <c:v>1.6</c:v>
                </c:pt>
                <c:pt idx="28">
                  <c:v>1.7</c:v>
                </c:pt>
                <c:pt idx="29">
                  <c:v>1.8</c:v>
                </c:pt>
                <c:pt idx="30">
                  <c:v>1.9</c:v>
                </c:pt>
                <c:pt idx="31">
                  <c:v>2</c:v>
                </c:pt>
                <c:pt idx="32">
                  <c:v>2.1</c:v>
                </c:pt>
                <c:pt idx="33">
                  <c:v>2.2000000000000002</c:v>
                </c:pt>
                <c:pt idx="34">
                  <c:v>2.2999999999999998</c:v>
                </c:pt>
                <c:pt idx="35">
                  <c:v>2.4</c:v>
                </c:pt>
                <c:pt idx="36">
                  <c:v>2.5</c:v>
                </c:pt>
                <c:pt idx="37">
                  <c:v>2.6</c:v>
                </c:pt>
                <c:pt idx="38">
                  <c:v>2.7</c:v>
                </c:pt>
                <c:pt idx="39">
                  <c:v>2.8</c:v>
                </c:pt>
                <c:pt idx="40">
                  <c:v>2.9</c:v>
                </c:pt>
                <c:pt idx="41">
                  <c:v>3</c:v>
                </c:pt>
                <c:pt idx="42">
                  <c:v>3.1</c:v>
                </c:pt>
                <c:pt idx="43">
                  <c:v>3.2</c:v>
                </c:pt>
                <c:pt idx="44">
                  <c:v>3.3</c:v>
                </c:pt>
                <c:pt idx="45">
                  <c:v>3.4</c:v>
                </c:pt>
                <c:pt idx="46">
                  <c:v>3.5</c:v>
                </c:pt>
                <c:pt idx="47">
                  <c:v>3.6</c:v>
                </c:pt>
                <c:pt idx="48">
                  <c:v>3.7</c:v>
                </c:pt>
                <c:pt idx="49">
                  <c:v>3.8</c:v>
                </c:pt>
                <c:pt idx="50">
                  <c:v>3.9</c:v>
                </c:pt>
                <c:pt idx="51">
                  <c:v>4</c:v>
                </c:pt>
                <c:pt idx="52">
                  <c:v>4.0999999999999996</c:v>
                </c:pt>
                <c:pt idx="53">
                  <c:v>4.2</c:v>
                </c:pt>
                <c:pt idx="54">
                  <c:v>4.3</c:v>
                </c:pt>
                <c:pt idx="55">
                  <c:v>4.4000000000000101</c:v>
                </c:pt>
                <c:pt idx="56">
                  <c:v>4.5</c:v>
                </c:pt>
                <c:pt idx="57">
                  <c:v>4.5999999999999996</c:v>
                </c:pt>
                <c:pt idx="58">
                  <c:v>4.7000000000000099</c:v>
                </c:pt>
                <c:pt idx="59">
                  <c:v>4.8000000000000096</c:v>
                </c:pt>
                <c:pt idx="60">
                  <c:v>4.9000000000000101</c:v>
                </c:pt>
                <c:pt idx="61">
                  <c:v>5</c:v>
                </c:pt>
              </c:numCache>
            </c:numRef>
          </c:cat>
          <c:val>
            <c:numRef>
              <c:f>Sheet1!$D$64:$D$125</c:f>
              <c:numCache>
                <c:formatCode>0.0</c:formatCode>
                <c:ptCount val="62"/>
                <c:pt idx="0">
                  <c:v>0</c:v>
                </c:pt>
                <c:pt idx="1">
                  <c:v>12.803687993289603</c:v>
                </c:pt>
                <c:pt idx="2">
                  <c:v>18.10714920850371</c:v>
                </c:pt>
                <c:pt idx="3">
                  <c:v>22.17663812863719</c:v>
                </c:pt>
                <c:pt idx="4">
                  <c:v>25.6073759865792</c:v>
                </c:pt>
                <c:pt idx="5">
                  <c:v>28.629916715693415</c:v>
                </c:pt>
                <c:pt idx="6">
                  <c:v>31.362502409359031</c:v>
                </c:pt>
                <c:pt idx="7">
                  <c:v>33.875374294707939</c:v>
                </c:pt>
                <c:pt idx="8">
                  <c:v>36.214298417007441</c:v>
                </c:pt>
                <c:pt idx="9">
                  <c:v>38.411063979868814</c:v>
                </c:pt>
                <c:pt idx="10">
                  <c:v>40.488816508945803</c:v>
                </c:pt>
                <c:pt idx="11">
                  <c:v>42.465029006520069</c:v>
                </c:pt>
                <c:pt idx="12">
                  <c:v>44.353276257274374</c:v>
                </c:pt>
                <c:pt idx="13">
                  <c:v>46.164353574848278</c:v>
                </c:pt>
                <c:pt idx="14">
                  <c:v>47.907013758040847</c:v>
                </c:pt>
                <c:pt idx="15">
                  <c:v>49.58847036804648</c:v>
                </c:pt>
                <c:pt idx="16">
                  <c:v>51.214751973158393</c:v>
                </c:pt>
                <c:pt idx="17">
                  <c:v>52.790957993785639</c:v>
                </c:pt>
                <c:pt idx="18">
                  <c:v>54.321447625511119</c:v>
                </c:pt>
                <c:pt idx="19">
                  <c:v>55.809982067374442</c:v>
                </c:pt>
                <c:pt idx="20">
                  <c:v>57.259833431386824</c:v>
                </c:pt>
                <c:pt idx="21">
                  <c:v>58.67386940384683</c:v>
                </c:pt>
                <c:pt idx="22">
                  <c:v>60.054619947587554</c:v>
                </c:pt>
                <c:pt idx="23">
                  <c:v>61.404330492878827</c:v>
                </c:pt>
                <c:pt idx="24">
                  <c:v>62.725004818718013</c:v>
                </c:pt>
                <c:pt idx="25">
                  <c:v>64.018439966447986</c:v>
                </c:pt>
                <c:pt idx="26">
                  <c:v>65.286254923737317</c:v>
                </c:pt>
                <c:pt idx="27">
                  <c:v>66.529914385911567</c:v>
                </c:pt>
                <c:pt idx="28">
                  <c:v>67.750748589415821</c:v>
                </c:pt>
                <c:pt idx="29">
                  <c:v>68.94996998299375</c:v>
                </c:pt>
                <c:pt idx="30">
                  <c:v>70.128687331827678</c:v>
                </c:pt>
                <c:pt idx="31">
                  <c:v>71.287917721832457</c:v>
                </c:pt>
                <c:pt idx="32">
                  <c:v>72.428596834014826</c:v>
                </c:pt>
                <c:pt idx="33">
                  <c:v>73.551587784178878</c:v>
                </c:pt>
                <c:pt idx="34">
                  <c:v>74.657688765480003</c:v>
                </c:pt>
                <c:pt idx="35">
                  <c:v>75.747639686215877</c:v>
                </c:pt>
                <c:pt idx="36">
                  <c:v>76.8221279597376</c:v>
                </c:pt>
                <c:pt idx="37">
                  <c:v>77.881793575211177</c:v>
                </c:pt>
                <c:pt idx="38">
                  <c:v>78.927233555480157</c:v>
                </c:pt>
                <c:pt idx="39">
                  <c:v>79.959005890211145</c:v>
                </c:pt>
                <c:pt idx="40">
                  <c:v>80.977633017891606</c:v>
                </c:pt>
                <c:pt idx="41">
                  <c:v>81.98360491836057</c:v>
                </c:pt>
                <c:pt idx="42">
                  <c:v>82.977381867827958</c:v>
                </c:pt>
                <c:pt idx="43">
                  <c:v>83.959396900340195</c:v>
                </c:pt>
                <c:pt idx="44">
                  <c:v>84.930058013040139</c:v>
                </c:pt>
                <c:pt idx="45">
                  <c:v>85.88975014708025</c:v>
                </c:pt>
                <c:pt idx="46">
                  <c:v>86.838836971469036</c:v>
                </c:pt>
                <c:pt idx="47">
                  <c:v>87.777662493295452</c:v>
                </c:pt>
                <c:pt idx="48">
                  <c:v>88.706552514548761</c:v>
                </c:pt>
                <c:pt idx="49">
                  <c:v>89.6258159530272</c:v>
                </c:pt>
                <c:pt idx="50">
                  <c:v>90.535746042518525</c:v>
                </c:pt>
                <c:pt idx="51">
                  <c:v>91.436621425471088</c:v>
                </c:pt>
                <c:pt idx="52">
                  <c:v>92.328707149696555</c:v>
                </c:pt>
                <c:pt idx="53">
                  <c:v>93.212255579209838</c:v>
                </c:pt>
                <c:pt idx="54">
                  <c:v>94.087507228077015</c:v>
                </c:pt>
                <c:pt idx="55">
                  <c:v>94.954691525079312</c:v>
                </c:pt>
                <c:pt idx="56">
                  <c:v>95.814027516081694</c:v>
                </c:pt>
                <c:pt idx="57">
                  <c:v>96.665724510200448</c:v>
                </c:pt>
                <c:pt idx="58">
                  <c:v>97.509982675167635</c:v>
                </c:pt>
                <c:pt idx="59">
                  <c:v>98.346993586692832</c:v>
                </c:pt>
                <c:pt idx="60">
                  <c:v>99.176940736093044</c:v>
                </c:pt>
                <c:pt idx="61">
                  <c:v>100</c:v>
                </c:pt>
              </c:numCache>
            </c:numRef>
          </c:val>
        </c:ser>
        <c:marker val="1"/>
        <c:axId val="146465536"/>
        <c:axId val="146467072"/>
      </c:lineChart>
      <c:catAx>
        <c:axId val="146465536"/>
        <c:scaling>
          <c:orientation val="minMax"/>
        </c:scaling>
        <c:axPos val="b"/>
        <c:numFmt formatCode="0.0" sourceLinked="1"/>
        <c:tickLblPos val="nextTo"/>
        <c:crossAx val="146467072"/>
        <c:crosses val="autoZero"/>
        <c:auto val="1"/>
        <c:lblAlgn val="ctr"/>
        <c:lblOffset val="100"/>
      </c:catAx>
      <c:valAx>
        <c:axId val="146467072"/>
        <c:scaling>
          <c:orientation val="minMax"/>
        </c:scaling>
        <c:axPos val="l"/>
        <c:majorGridlines/>
        <c:numFmt formatCode="0.0" sourceLinked="1"/>
        <c:tickLblPos val="nextTo"/>
        <c:crossAx val="1464655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10</xdr:row>
      <xdr:rowOff>0</xdr:rowOff>
    </xdr:from>
    <xdr:to>
      <xdr:col>6</xdr:col>
      <xdr:colOff>0</xdr:colOff>
      <xdr:row>10</xdr:row>
      <xdr:rowOff>152400</xdr:rowOff>
    </xdr:to>
    <xdr:sp macro="" textlink="">
      <xdr:nvSpPr>
        <xdr:cNvPr id="1349" name="Rectangle 325"/>
        <xdr:cNvSpPr>
          <a:spLocks noChangeArrowheads="1"/>
        </xdr:cNvSpPr>
      </xdr:nvSpPr>
      <xdr:spPr bwMode="auto">
        <a:xfrm>
          <a:off x="2228850" y="1714500"/>
          <a:ext cx="152400" cy="152400"/>
        </a:xfrm>
        <a:prstGeom prst="rect">
          <a:avLst/>
        </a:prstGeom>
        <a:noFill/>
        <a:ln w="12700">
          <a:solidFill>
            <a:srgbClr val="000000"/>
          </a:solidFill>
          <a:prstDash val="solid"/>
          <a:miter lim="800000"/>
          <a:headEnd/>
          <a:tailEnd type="none" w="med" len="med"/>
        </a:ln>
        <a:effectLst/>
      </xdr:spPr>
    </xdr:sp>
    <xdr:clientData/>
  </xdr:twoCellAnchor>
  <xdr:twoCellAnchor>
    <xdr:from>
      <xdr:col>3</xdr:col>
      <xdr:colOff>0</xdr:colOff>
      <xdr:row>10</xdr:row>
      <xdr:rowOff>76200</xdr:rowOff>
    </xdr:from>
    <xdr:to>
      <xdr:col>5</xdr:col>
      <xdr:colOff>0</xdr:colOff>
      <xdr:row>10</xdr:row>
      <xdr:rowOff>76200</xdr:rowOff>
    </xdr:to>
    <xdr:sp macro="" textlink="">
      <xdr:nvSpPr>
        <xdr:cNvPr id="1350" name="Line 326"/>
        <xdr:cNvSpPr>
          <a:spLocks noChangeShapeType="1"/>
        </xdr:cNvSpPr>
      </xdr:nvSpPr>
      <xdr:spPr bwMode="auto">
        <a:xfrm>
          <a:off x="1009650" y="17907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2</xdr:col>
      <xdr:colOff>0</xdr:colOff>
      <xdr:row>10</xdr:row>
      <xdr:rowOff>76200</xdr:rowOff>
    </xdr:from>
    <xdr:to>
      <xdr:col>3</xdr:col>
      <xdr:colOff>0</xdr:colOff>
      <xdr:row>25</xdr:row>
      <xdr:rowOff>76200</xdr:rowOff>
    </xdr:to>
    <xdr:sp macro="" textlink="">
      <xdr:nvSpPr>
        <xdr:cNvPr id="1351" name="Line 327"/>
        <xdr:cNvSpPr>
          <a:spLocks noChangeShapeType="1"/>
        </xdr:cNvSpPr>
      </xdr:nvSpPr>
      <xdr:spPr bwMode="auto">
        <a:xfrm flipV="1">
          <a:off x="762000" y="1790700"/>
          <a:ext cx="247650" cy="28575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6</xdr:col>
      <xdr:colOff>0</xdr:colOff>
      <xdr:row>40</xdr:row>
      <xdr:rowOff>152400</xdr:rowOff>
    </xdr:to>
    <xdr:sp macro="" textlink="">
      <xdr:nvSpPr>
        <xdr:cNvPr id="1352" name="Oval 328"/>
        <xdr:cNvSpPr>
          <a:spLocks noChangeArrowheads="1"/>
        </xdr:cNvSpPr>
      </xdr:nvSpPr>
      <xdr:spPr bwMode="auto">
        <a:xfrm>
          <a:off x="2228850" y="7439025"/>
          <a:ext cx="152400" cy="152400"/>
        </a:xfrm>
        <a:prstGeom prst="ellipse">
          <a:avLst/>
        </a:prstGeom>
        <a:noFill/>
        <a:ln w="12700">
          <a:solidFill>
            <a:srgbClr val="000000"/>
          </a:solidFill>
          <a:prstDash val="solid"/>
          <a:round/>
          <a:headEnd/>
          <a:tailEnd type="none" w="med" len="med"/>
        </a:ln>
        <a:effectLst/>
      </xdr:spPr>
    </xdr:sp>
    <xdr:clientData/>
  </xdr:twoCellAnchor>
  <xdr:twoCellAnchor>
    <xdr:from>
      <xdr:col>3</xdr:col>
      <xdr:colOff>0</xdr:colOff>
      <xdr:row>40</xdr:row>
      <xdr:rowOff>76200</xdr:rowOff>
    </xdr:from>
    <xdr:to>
      <xdr:col>5</xdr:col>
      <xdr:colOff>0</xdr:colOff>
      <xdr:row>40</xdr:row>
      <xdr:rowOff>76200</xdr:rowOff>
    </xdr:to>
    <xdr:sp macro="" textlink="">
      <xdr:nvSpPr>
        <xdr:cNvPr id="1353" name="Line 329"/>
        <xdr:cNvSpPr>
          <a:spLocks noChangeShapeType="1"/>
        </xdr:cNvSpPr>
      </xdr:nvSpPr>
      <xdr:spPr bwMode="auto">
        <a:xfrm>
          <a:off x="1009650" y="7515225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2</xdr:col>
      <xdr:colOff>0</xdr:colOff>
      <xdr:row>25</xdr:row>
      <xdr:rowOff>76200</xdr:rowOff>
    </xdr:from>
    <xdr:to>
      <xdr:col>3</xdr:col>
      <xdr:colOff>0</xdr:colOff>
      <xdr:row>40</xdr:row>
      <xdr:rowOff>76200</xdr:rowOff>
    </xdr:to>
    <xdr:sp macro="" textlink="">
      <xdr:nvSpPr>
        <xdr:cNvPr id="1354" name="Line 330"/>
        <xdr:cNvSpPr>
          <a:spLocks noChangeShapeType="1"/>
        </xdr:cNvSpPr>
      </xdr:nvSpPr>
      <xdr:spPr bwMode="auto">
        <a:xfrm>
          <a:off x="762000" y="4648200"/>
          <a:ext cx="247650" cy="2867025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10</xdr:col>
      <xdr:colOff>0</xdr:colOff>
      <xdr:row>5</xdr:row>
      <xdr:rowOff>152400</xdr:rowOff>
    </xdr:to>
    <xdr:sp macro="" textlink="">
      <xdr:nvSpPr>
        <xdr:cNvPr id="1355" name="Oval 331"/>
        <xdr:cNvSpPr>
          <a:spLocks noChangeArrowheads="1"/>
        </xdr:cNvSpPr>
      </xdr:nvSpPr>
      <xdr:spPr bwMode="auto">
        <a:xfrm>
          <a:off x="3848100" y="762000"/>
          <a:ext cx="152400" cy="152400"/>
        </a:xfrm>
        <a:prstGeom prst="ellipse">
          <a:avLst/>
        </a:prstGeom>
        <a:noFill/>
        <a:ln w="12700">
          <a:solidFill>
            <a:srgbClr val="000000"/>
          </a:solidFill>
          <a:prstDash val="solid"/>
          <a:round/>
          <a:headEnd/>
          <a:tailEnd type="none" w="med" len="med"/>
        </a:ln>
        <a:effectLst/>
      </xdr:spPr>
    </xdr:sp>
    <xdr:clientData/>
  </xdr:twoCellAnchor>
  <xdr:twoCellAnchor>
    <xdr:from>
      <xdr:col>7</xdr:col>
      <xdr:colOff>0</xdr:colOff>
      <xdr:row>5</xdr:row>
      <xdr:rowOff>76200</xdr:rowOff>
    </xdr:from>
    <xdr:to>
      <xdr:col>9</xdr:col>
      <xdr:colOff>0</xdr:colOff>
      <xdr:row>5</xdr:row>
      <xdr:rowOff>76200</xdr:rowOff>
    </xdr:to>
    <xdr:sp macro="" textlink="">
      <xdr:nvSpPr>
        <xdr:cNvPr id="1356" name="Line 332"/>
        <xdr:cNvSpPr>
          <a:spLocks noChangeShapeType="1"/>
        </xdr:cNvSpPr>
      </xdr:nvSpPr>
      <xdr:spPr bwMode="auto">
        <a:xfrm>
          <a:off x="2628900" y="8382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6</xdr:col>
      <xdr:colOff>0</xdr:colOff>
      <xdr:row>5</xdr:row>
      <xdr:rowOff>76200</xdr:rowOff>
    </xdr:from>
    <xdr:to>
      <xdr:col>7</xdr:col>
      <xdr:colOff>0</xdr:colOff>
      <xdr:row>10</xdr:row>
      <xdr:rowOff>76200</xdr:rowOff>
    </xdr:to>
    <xdr:sp macro="" textlink="">
      <xdr:nvSpPr>
        <xdr:cNvPr id="1357" name="Line 333"/>
        <xdr:cNvSpPr>
          <a:spLocks noChangeShapeType="1"/>
        </xdr:cNvSpPr>
      </xdr:nvSpPr>
      <xdr:spPr bwMode="auto">
        <a:xfrm flipV="1">
          <a:off x="2381250" y="838200"/>
          <a:ext cx="247650" cy="9525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10</xdr:col>
      <xdr:colOff>0</xdr:colOff>
      <xdr:row>15</xdr:row>
      <xdr:rowOff>152400</xdr:rowOff>
    </xdr:to>
    <xdr:sp macro="" textlink="">
      <xdr:nvSpPr>
        <xdr:cNvPr id="1358" name="Oval 334"/>
        <xdr:cNvSpPr>
          <a:spLocks noChangeArrowheads="1"/>
        </xdr:cNvSpPr>
      </xdr:nvSpPr>
      <xdr:spPr bwMode="auto">
        <a:xfrm>
          <a:off x="3848100" y="2667000"/>
          <a:ext cx="152400" cy="152400"/>
        </a:xfrm>
        <a:prstGeom prst="ellipse">
          <a:avLst/>
        </a:prstGeom>
        <a:noFill/>
        <a:ln w="12700">
          <a:solidFill>
            <a:srgbClr val="000000"/>
          </a:solidFill>
          <a:prstDash val="solid"/>
          <a:round/>
          <a:headEnd/>
          <a:tailEnd type="none" w="med" len="med"/>
        </a:ln>
        <a:effectLst/>
      </xdr:spPr>
    </xdr:sp>
    <xdr:clientData/>
  </xdr:twoCellAnchor>
  <xdr:twoCellAnchor>
    <xdr:from>
      <xdr:col>7</xdr:col>
      <xdr:colOff>0</xdr:colOff>
      <xdr:row>15</xdr:row>
      <xdr:rowOff>76200</xdr:rowOff>
    </xdr:from>
    <xdr:to>
      <xdr:col>9</xdr:col>
      <xdr:colOff>0</xdr:colOff>
      <xdr:row>15</xdr:row>
      <xdr:rowOff>76200</xdr:rowOff>
    </xdr:to>
    <xdr:sp macro="" textlink="">
      <xdr:nvSpPr>
        <xdr:cNvPr id="1359" name="Line 335"/>
        <xdr:cNvSpPr>
          <a:spLocks noChangeShapeType="1"/>
        </xdr:cNvSpPr>
      </xdr:nvSpPr>
      <xdr:spPr bwMode="auto">
        <a:xfrm>
          <a:off x="2628900" y="27432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6</xdr:col>
      <xdr:colOff>0</xdr:colOff>
      <xdr:row>10</xdr:row>
      <xdr:rowOff>76200</xdr:rowOff>
    </xdr:from>
    <xdr:to>
      <xdr:col>7</xdr:col>
      <xdr:colOff>0</xdr:colOff>
      <xdr:row>15</xdr:row>
      <xdr:rowOff>76200</xdr:rowOff>
    </xdr:to>
    <xdr:sp macro="" textlink="">
      <xdr:nvSpPr>
        <xdr:cNvPr id="1360" name="Line 336"/>
        <xdr:cNvSpPr>
          <a:spLocks noChangeShapeType="1"/>
        </xdr:cNvSpPr>
      </xdr:nvSpPr>
      <xdr:spPr bwMode="auto">
        <a:xfrm>
          <a:off x="2381250" y="1790700"/>
          <a:ext cx="247650" cy="9525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13</xdr:col>
      <xdr:colOff>0</xdr:colOff>
      <xdr:row>3</xdr:row>
      <xdr:rowOff>0</xdr:rowOff>
    </xdr:from>
    <xdr:to>
      <xdr:col>14</xdr:col>
      <xdr:colOff>0</xdr:colOff>
      <xdr:row>3</xdr:row>
      <xdr:rowOff>152400</xdr:rowOff>
    </xdr:to>
    <xdr:sp macro="" textlink="">
      <xdr:nvSpPr>
        <xdr:cNvPr id="403" name="Terminal 402"/>
        <xdr:cNvSpPr/>
      </xdr:nvSpPr>
      <xdr:spPr>
        <a:xfrm rot="16200000">
          <a:off x="5467350" y="381000"/>
          <a:ext cx="152400" cy="152400"/>
        </a:xfrm>
        <a:prstGeom prst="triangle">
          <a:avLst/>
        </a:prstGeom>
        <a:solidFill>
          <a:scrgbClr r="0" g="0" b="0">
            <a:alpha val="0"/>
          </a:sc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0</xdr:colOff>
      <xdr:row>3</xdr:row>
      <xdr:rowOff>76200</xdr:rowOff>
    </xdr:from>
    <xdr:to>
      <xdr:col>17</xdr:col>
      <xdr:colOff>0</xdr:colOff>
      <xdr:row>3</xdr:row>
      <xdr:rowOff>76200</xdr:rowOff>
    </xdr:to>
    <xdr:sp macro="" textlink="">
      <xdr:nvSpPr>
        <xdr:cNvPr id="1361" name="Line 337"/>
        <xdr:cNvSpPr>
          <a:spLocks noChangeShapeType="1"/>
        </xdr:cNvSpPr>
      </xdr:nvSpPr>
      <xdr:spPr bwMode="auto">
        <a:xfrm>
          <a:off x="5619750" y="457200"/>
          <a:ext cx="1466850" cy="0"/>
        </a:xfrm>
        <a:prstGeom prst="line">
          <a:avLst/>
        </a:prstGeom>
        <a:noFill/>
        <a:ln w="0">
          <a:solidFill>
            <a:srgbClr val="000000"/>
          </a:solidFill>
          <a:prstDash val="dot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11</xdr:col>
      <xdr:colOff>0</xdr:colOff>
      <xdr:row>3</xdr:row>
      <xdr:rowOff>76200</xdr:rowOff>
    </xdr:from>
    <xdr:to>
      <xdr:col>13</xdr:col>
      <xdr:colOff>0</xdr:colOff>
      <xdr:row>3</xdr:row>
      <xdr:rowOff>76200</xdr:rowOff>
    </xdr:to>
    <xdr:sp macro="" textlink="">
      <xdr:nvSpPr>
        <xdr:cNvPr id="1362" name="Line 338"/>
        <xdr:cNvSpPr>
          <a:spLocks noChangeShapeType="1"/>
        </xdr:cNvSpPr>
      </xdr:nvSpPr>
      <xdr:spPr bwMode="auto">
        <a:xfrm>
          <a:off x="4248150" y="4572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10</xdr:col>
      <xdr:colOff>0</xdr:colOff>
      <xdr:row>3</xdr:row>
      <xdr:rowOff>76200</xdr:rowOff>
    </xdr:from>
    <xdr:to>
      <xdr:col>11</xdr:col>
      <xdr:colOff>0</xdr:colOff>
      <xdr:row>5</xdr:row>
      <xdr:rowOff>76200</xdr:rowOff>
    </xdr:to>
    <xdr:sp macro="" textlink="">
      <xdr:nvSpPr>
        <xdr:cNvPr id="1363" name="Line 339"/>
        <xdr:cNvSpPr>
          <a:spLocks noChangeShapeType="1"/>
        </xdr:cNvSpPr>
      </xdr:nvSpPr>
      <xdr:spPr bwMode="auto">
        <a:xfrm flipV="1">
          <a:off x="4000500" y="457200"/>
          <a:ext cx="247650" cy="3810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13</xdr:col>
      <xdr:colOff>0</xdr:colOff>
      <xdr:row>8</xdr:row>
      <xdr:rowOff>0</xdr:rowOff>
    </xdr:from>
    <xdr:to>
      <xdr:col>14</xdr:col>
      <xdr:colOff>0</xdr:colOff>
      <xdr:row>8</xdr:row>
      <xdr:rowOff>152400</xdr:rowOff>
    </xdr:to>
    <xdr:sp macro="" textlink="">
      <xdr:nvSpPr>
        <xdr:cNvPr id="407" name="Terminal 406"/>
        <xdr:cNvSpPr/>
      </xdr:nvSpPr>
      <xdr:spPr>
        <a:xfrm rot="16200000">
          <a:off x="5467350" y="1333500"/>
          <a:ext cx="152400" cy="152400"/>
        </a:xfrm>
        <a:prstGeom prst="triangle">
          <a:avLst/>
        </a:prstGeom>
        <a:solidFill>
          <a:scrgbClr r="0" g="0" b="0">
            <a:alpha val="0"/>
          </a:sc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0</xdr:colOff>
      <xdr:row>8</xdr:row>
      <xdr:rowOff>76200</xdr:rowOff>
    </xdr:from>
    <xdr:to>
      <xdr:col>17</xdr:col>
      <xdr:colOff>0</xdr:colOff>
      <xdr:row>8</xdr:row>
      <xdr:rowOff>76200</xdr:rowOff>
    </xdr:to>
    <xdr:sp macro="" textlink="">
      <xdr:nvSpPr>
        <xdr:cNvPr id="1364" name="Line 340"/>
        <xdr:cNvSpPr>
          <a:spLocks noChangeShapeType="1"/>
        </xdr:cNvSpPr>
      </xdr:nvSpPr>
      <xdr:spPr bwMode="auto">
        <a:xfrm>
          <a:off x="5619750" y="1409700"/>
          <a:ext cx="1466850" cy="0"/>
        </a:xfrm>
        <a:prstGeom prst="line">
          <a:avLst/>
        </a:prstGeom>
        <a:noFill/>
        <a:ln w="0">
          <a:solidFill>
            <a:srgbClr val="000000"/>
          </a:solidFill>
          <a:prstDash val="dot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11</xdr:col>
      <xdr:colOff>0</xdr:colOff>
      <xdr:row>8</xdr:row>
      <xdr:rowOff>76200</xdr:rowOff>
    </xdr:from>
    <xdr:to>
      <xdr:col>13</xdr:col>
      <xdr:colOff>0</xdr:colOff>
      <xdr:row>8</xdr:row>
      <xdr:rowOff>76200</xdr:rowOff>
    </xdr:to>
    <xdr:sp macro="" textlink="">
      <xdr:nvSpPr>
        <xdr:cNvPr id="1365" name="Line 341"/>
        <xdr:cNvSpPr>
          <a:spLocks noChangeShapeType="1"/>
        </xdr:cNvSpPr>
      </xdr:nvSpPr>
      <xdr:spPr bwMode="auto">
        <a:xfrm>
          <a:off x="4248150" y="14097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10</xdr:col>
      <xdr:colOff>0</xdr:colOff>
      <xdr:row>5</xdr:row>
      <xdr:rowOff>76200</xdr:rowOff>
    </xdr:from>
    <xdr:to>
      <xdr:col>11</xdr:col>
      <xdr:colOff>0</xdr:colOff>
      <xdr:row>8</xdr:row>
      <xdr:rowOff>76200</xdr:rowOff>
    </xdr:to>
    <xdr:sp macro="" textlink="">
      <xdr:nvSpPr>
        <xdr:cNvPr id="1366" name="Line 342"/>
        <xdr:cNvSpPr>
          <a:spLocks noChangeShapeType="1"/>
        </xdr:cNvSpPr>
      </xdr:nvSpPr>
      <xdr:spPr bwMode="auto">
        <a:xfrm>
          <a:off x="4000500" y="838200"/>
          <a:ext cx="247650" cy="5715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13</xdr:col>
      <xdr:colOff>0</xdr:colOff>
      <xdr:row>13</xdr:row>
      <xdr:rowOff>0</xdr:rowOff>
    </xdr:from>
    <xdr:to>
      <xdr:col>14</xdr:col>
      <xdr:colOff>0</xdr:colOff>
      <xdr:row>13</xdr:row>
      <xdr:rowOff>152400</xdr:rowOff>
    </xdr:to>
    <xdr:sp macro="" textlink="">
      <xdr:nvSpPr>
        <xdr:cNvPr id="411" name="Terminal 410"/>
        <xdr:cNvSpPr/>
      </xdr:nvSpPr>
      <xdr:spPr>
        <a:xfrm rot="16200000">
          <a:off x="5467350" y="2286000"/>
          <a:ext cx="152400" cy="152400"/>
        </a:xfrm>
        <a:prstGeom prst="triangle">
          <a:avLst/>
        </a:prstGeom>
        <a:solidFill>
          <a:scrgbClr r="0" g="0" b="0">
            <a:alpha val="0"/>
          </a:sc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0</xdr:colOff>
      <xdr:row>13</xdr:row>
      <xdr:rowOff>76200</xdr:rowOff>
    </xdr:from>
    <xdr:to>
      <xdr:col>17</xdr:col>
      <xdr:colOff>0</xdr:colOff>
      <xdr:row>13</xdr:row>
      <xdr:rowOff>76200</xdr:rowOff>
    </xdr:to>
    <xdr:sp macro="" textlink="">
      <xdr:nvSpPr>
        <xdr:cNvPr id="1367" name="Line 343"/>
        <xdr:cNvSpPr>
          <a:spLocks noChangeShapeType="1"/>
        </xdr:cNvSpPr>
      </xdr:nvSpPr>
      <xdr:spPr bwMode="auto">
        <a:xfrm>
          <a:off x="5619750" y="2362200"/>
          <a:ext cx="1466850" cy="0"/>
        </a:xfrm>
        <a:prstGeom prst="line">
          <a:avLst/>
        </a:prstGeom>
        <a:noFill/>
        <a:ln w="0">
          <a:solidFill>
            <a:srgbClr val="000000"/>
          </a:solidFill>
          <a:prstDash val="dot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11</xdr:col>
      <xdr:colOff>0</xdr:colOff>
      <xdr:row>13</xdr:row>
      <xdr:rowOff>76200</xdr:rowOff>
    </xdr:from>
    <xdr:to>
      <xdr:col>13</xdr:col>
      <xdr:colOff>0</xdr:colOff>
      <xdr:row>13</xdr:row>
      <xdr:rowOff>76200</xdr:rowOff>
    </xdr:to>
    <xdr:sp macro="" textlink="">
      <xdr:nvSpPr>
        <xdr:cNvPr id="1368" name="Line 344"/>
        <xdr:cNvSpPr>
          <a:spLocks noChangeShapeType="1"/>
        </xdr:cNvSpPr>
      </xdr:nvSpPr>
      <xdr:spPr bwMode="auto">
        <a:xfrm>
          <a:off x="4248150" y="23622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10</xdr:col>
      <xdr:colOff>0</xdr:colOff>
      <xdr:row>13</xdr:row>
      <xdr:rowOff>76200</xdr:rowOff>
    </xdr:from>
    <xdr:to>
      <xdr:col>11</xdr:col>
      <xdr:colOff>0</xdr:colOff>
      <xdr:row>15</xdr:row>
      <xdr:rowOff>76200</xdr:rowOff>
    </xdr:to>
    <xdr:sp macro="" textlink="">
      <xdr:nvSpPr>
        <xdr:cNvPr id="1369" name="Line 345"/>
        <xdr:cNvSpPr>
          <a:spLocks noChangeShapeType="1"/>
        </xdr:cNvSpPr>
      </xdr:nvSpPr>
      <xdr:spPr bwMode="auto">
        <a:xfrm flipV="1">
          <a:off x="4000500" y="2362200"/>
          <a:ext cx="247650" cy="3810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13</xdr:col>
      <xdr:colOff>0</xdr:colOff>
      <xdr:row>18</xdr:row>
      <xdr:rowOff>0</xdr:rowOff>
    </xdr:from>
    <xdr:to>
      <xdr:col>14</xdr:col>
      <xdr:colOff>0</xdr:colOff>
      <xdr:row>18</xdr:row>
      <xdr:rowOff>152400</xdr:rowOff>
    </xdr:to>
    <xdr:sp macro="" textlink="">
      <xdr:nvSpPr>
        <xdr:cNvPr id="415" name="Terminal 414"/>
        <xdr:cNvSpPr/>
      </xdr:nvSpPr>
      <xdr:spPr>
        <a:xfrm rot="16200000">
          <a:off x="5467350" y="3238500"/>
          <a:ext cx="152400" cy="152400"/>
        </a:xfrm>
        <a:prstGeom prst="triangle">
          <a:avLst/>
        </a:prstGeom>
        <a:solidFill>
          <a:scrgbClr r="0" g="0" b="0">
            <a:alpha val="0"/>
          </a:sc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0</xdr:colOff>
      <xdr:row>18</xdr:row>
      <xdr:rowOff>76200</xdr:rowOff>
    </xdr:from>
    <xdr:to>
      <xdr:col>17</xdr:col>
      <xdr:colOff>0</xdr:colOff>
      <xdr:row>18</xdr:row>
      <xdr:rowOff>76200</xdr:rowOff>
    </xdr:to>
    <xdr:sp macro="" textlink="">
      <xdr:nvSpPr>
        <xdr:cNvPr id="1370" name="Line 346"/>
        <xdr:cNvSpPr>
          <a:spLocks noChangeShapeType="1"/>
        </xdr:cNvSpPr>
      </xdr:nvSpPr>
      <xdr:spPr bwMode="auto">
        <a:xfrm>
          <a:off x="5619750" y="3314700"/>
          <a:ext cx="1466850" cy="0"/>
        </a:xfrm>
        <a:prstGeom prst="line">
          <a:avLst/>
        </a:prstGeom>
        <a:noFill/>
        <a:ln w="0">
          <a:solidFill>
            <a:srgbClr val="000000"/>
          </a:solidFill>
          <a:prstDash val="dot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11</xdr:col>
      <xdr:colOff>0</xdr:colOff>
      <xdr:row>18</xdr:row>
      <xdr:rowOff>76200</xdr:rowOff>
    </xdr:from>
    <xdr:to>
      <xdr:col>13</xdr:col>
      <xdr:colOff>0</xdr:colOff>
      <xdr:row>18</xdr:row>
      <xdr:rowOff>76200</xdr:rowOff>
    </xdr:to>
    <xdr:sp macro="" textlink="">
      <xdr:nvSpPr>
        <xdr:cNvPr id="1371" name="Line 347"/>
        <xdr:cNvSpPr>
          <a:spLocks noChangeShapeType="1"/>
        </xdr:cNvSpPr>
      </xdr:nvSpPr>
      <xdr:spPr bwMode="auto">
        <a:xfrm>
          <a:off x="4248150" y="33147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10</xdr:col>
      <xdr:colOff>0</xdr:colOff>
      <xdr:row>15</xdr:row>
      <xdr:rowOff>76200</xdr:rowOff>
    </xdr:from>
    <xdr:to>
      <xdr:col>11</xdr:col>
      <xdr:colOff>0</xdr:colOff>
      <xdr:row>18</xdr:row>
      <xdr:rowOff>76200</xdr:rowOff>
    </xdr:to>
    <xdr:sp macro="" textlink="">
      <xdr:nvSpPr>
        <xdr:cNvPr id="1372" name="Line 348"/>
        <xdr:cNvSpPr>
          <a:spLocks noChangeShapeType="1"/>
        </xdr:cNvSpPr>
      </xdr:nvSpPr>
      <xdr:spPr bwMode="auto">
        <a:xfrm>
          <a:off x="4000500" y="2743200"/>
          <a:ext cx="247650" cy="5715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9</xdr:col>
      <xdr:colOff>0</xdr:colOff>
      <xdr:row>30</xdr:row>
      <xdr:rowOff>0</xdr:rowOff>
    </xdr:from>
    <xdr:to>
      <xdr:col>10</xdr:col>
      <xdr:colOff>0</xdr:colOff>
      <xdr:row>30</xdr:row>
      <xdr:rowOff>152400</xdr:rowOff>
    </xdr:to>
    <xdr:sp macro="" textlink="">
      <xdr:nvSpPr>
        <xdr:cNvPr id="1373" name="Rectangle 349"/>
        <xdr:cNvSpPr>
          <a:spLocks noChangeArrowheads="1"/>
        </xdr:cNvSpPr>
      </xdr:nvSpPr>
      <xdr:spPr bwMode="auto">
        <a:xfrm>
          <a:off x="3848100" y="5524500"/>
          <a:ext cx="152400" cy="152400"/>
        </a:xfrm>
        <a:prstGeom prst="rect">
          <a:avLst/>
        </a:prstGeom>
        <a:noFill/>
        <a:ln w="12700">
          <a:solidFill>
            <a:srgbClr val="000000"/>
          </a:solidFill>
          <a:prstDash val="solid"/>
          <a:miter lim="800000"/>
          <a:headEnd/>
          <a:tailEnd type="none" w="med" len="med"/>
        </a:ln>
        <a:effectLst/>
      </xdr:spPr>
    </xdr:sp>
    <xdr:clientData/>
  </xdr:twoCellAnchor>
  <xdr:twoCellAnchor>
    <xdr:from>
      <xdr:col>7</xdr:col>
      <xdr:colOff>0</xdr:colOff>
      <xdr:row>30</xdr:row>
      <xdr:rowOff>76200</xdr:rowOff>
    </xdr:from>
    <xdr:to>
      <xdr:col>9</xdr:col>
      <xdr:colOff>0</xdr:colOff>
      <xdr:row>30</xdr:row>
      <xdr:rowOff>76200</xdr:rowOff>
    </xdr:to>
    <xdr:sp macro="" textlink="">
      <xdr:nvSpPr>
        <xdr:cNvPr id="1374" name="Line 350"/>
        <xdr:cNvSpPr>
          <a:spLocks noChangeShapeType="1"/>
        </xdr:cNvSpPr>
      </xdr:nvSpPr>
      <xdr:spPr bwMode="auto">
        <a:xfrm>
          <a:off x="2628900" y="56007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6</xdr:col>
      <xdr:colOff>0</xdr:colOff>
      <xdr:row>30</xdr:row>
      <xdr:rowOff>76200</xdr:rowOff>
    </xdr:from>
    <xdr:to>
      <xdr:col>7</xdr:col>
      <xdr:colOff>0</xdr:colOff>
      <xdr:row>40</xdr:row>
      <xdr:rowOff>76200</xdr:rowOff>
    </xdr:to>
    <xdr:sp macro="" textlink="">
      <xdr:nvSpPr>
        <xdr:cNvPr id="1375" name="Line 351"/>
        <xdr:cNvSpPr>
          <a:spLocks noChangeShapeType="1"/>
        </xdr:cNvSpPr>
      </xdr:nvSpPr>
      <xdr:spPr bwMode="auto">
        <a:xfrm flipV="1">
          <a:off x="2381250" y="5600700"/>
          <a:ext cx="247650" cy="1914525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9</xdr:col>
      <xdr:colOff>0</xdr:colOff>
      <xdr:row>50</xdr:row>
      <xdr:rowOff>0</xdr:rowOff>
    </xdr:from>
    <xdr:to>
      <xdr:col>10</xdr:col>
      <xdr:colOff>0</xdr:colOff>
      <xdr:row>50</xdr:row>
      <xdr:rowOff>152400</xdr:rowOff>
    </xdr:to>
    <xdr:sp macro="" textlink="">
      <xdr:nvSpPr>
        <xdr:cNvPr id="1376" name="Rectangle 352"/>
        <xdr:cNvSpPr>
          <a:spLocks noChangeArrowheads="1"/>
        </xdr:cNvSpPr>
      </xdr:nvSpPr>
      <xdr:spPr bwMode="auto">
        <a:xfrm>
          <a:off x="3848100" y="9363075"/>
          <a:ext cx="152400" cy="152400"/>
        </a:xfrm>
        <a:prstGeom prst="rect">
          <a:avLst/>
        </a:prstGeom>
        <a:noFill/>
        <a:ln w="12700">
          <a:solidFill>
            <a:srgbClr val="000000"/>
          </a:solidFill>
          <a:prstDash val="solid"/>
          <a:miter lim="800000"/>
          <a:headEnd/>
          <a:tailEnd type="none" w="med" len="med"/>
        </a:ln>
        <a:effectLst/>
      </xdr:spPr>
    </xdr:sp>
    <xdr:clientData/>
  </xdr:twoCellAnchor>
  <xdr:twoCellAnchor>
    <xdr:from>
      <xdr:col>7</xdr:col>
      <xdr:colOff>0</xdr:colOff>
      <xdr:row>50</xdr:row>
      <xdr:rowOff>76200</xdr:rowOff>
    </xdr:from>
    <xdr:to>
      <xdr:col>9</xdr:col>
      <xdr:colOff>0</xdr:colOff>
      <xdr:row>50</xdr:row>
      <xdr:rowOff>76200</xdr:rowOff>
    </xdr:to>
    <xdr:sp macro="" textlink="">
      <xdr:nvSpPr>
        <xdr:cNvPr id="1377" name="Line 353"/>
        <xdr:cNvSpPr>
          <a:spLocks noChangeShapeType="1"/>
        </xdr:cNvSpPr>
      </xdr:nvSpPr>
      <xdr:spPr bwMode="auto">
        <a:xfrm>
          <a:off x="2628900" y="9439275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6</xdr:col>
      <xdr:colOff>0</xdr:colOff>
      <xdr:row>40</xdr:row>
      <xdr:rowOff>76200</xdr:rowOff>
    </xdr:from>
    <xdr:to>
      <xdr:col>7</xdr:col>
      <xdr:colOff>0</xdr:colOff>
      <xdr:row>50</xdr:row>
      <xdr:rowOff>76200</xdr:rowOff>
    </xdr:to>
    <xdr:sp macro="" textlink="">
      <xdr:nvSpPr>
        <xdr:cNvPr id="1378" name="Line 354"/>
        <xdr:cNvSpPr>
          <a:spLocks noChangeShapeType="1"/>
        </xdr:cNvSpPr>
      </xdr:nvSpPr>
      <xdr:spPr bwMode="auto">
        <a:xfrm>
          <a:off x="2381250" y="7515225"/>
          <a:ext cx="247650" cy="192405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13</xdr:col>
      <xdr:colOff>0</xdr:colOff>
      <xdr:row>25</xdr:row>
      <xdr:rowOff>0</xdr:rowOff>
    </xdr:from>
    <xdr:to>
      <xdr:col>14</xdr:col>
      <xdr:colOff>0</xdr:colOff>
      <xdr:row>25</xdr:row>
      <xdr:rowOff>152400</xdr:rowOff>
    </xdr:to>
    <xdr:sp macro="" textlink="">
      <xdr:nvSpPr>
        <xdr:cNvPr id="1379" name="Oval 355"/>
        <xdr:cNvSpPr>
          <a:spLocks noChangeArrowheads="1"/>
        </xdr:cNvSpPr>
      </xdr:nvSpPr>
      <xdr:spPr bwMode="auto">
        <a:xfrm>
          <a:off x="5467350" y="4572000"/>
          <a:ext cx="152400" cy="152400"/>
        </a:xfrm>
        <a:prstGeom prst="ellipse">
          <a:avLst/>
        </a:prstGeom>
        <a:noFill/>
        <a:ln w="12700">
          <a:solidFill>
            <a:srgbClr val="000000"/>
          </a:solidFill>
          <a:prstDash val="solid"/>
          <a:round/>
          <a:headEnd/>
          <a:tailEnd type="none" w="med" len="med"/>
        </a:ln>
        <a:effectLst/>
      </xdr:spPr>
    </xdr:sp>
    <xdr:clientData/>
  </xdr:twoCellAnchor>
  <xdr:twoCellAnchor>
    <xdr:from>
      <xdr:col>11</xdr:col>
      <xdr:colOff>0</xdr:colOff>
      <xdr:row>25</xdr:row>
      <xdr:rowOff>76200</xdr:rowOff>
    </xdr:from>
    <xdr:to>
      <xdr:col>13</xdr:col>
      <xdr:colOff>0</xdr:colOff>
      <xdr:row>25</xdr:row>
      <xdr:rowOff>76200</xdr:rowOff>
    </xdr:to>
    <xdr:sp macro="" textlink="">
      <xdr:nvSpPr>
        <xdr:cNvPr id="1380" name="Line 356"/>
        <xdr:cNvSpPr>
          <a:spLocks noChangeShapeType="1"/>
        </xdr:cNvSpPr>
      </xdr:nvSpPr>
      <xdr:spPr bwMode="auto">
        <a:xfrm>
          <a:off x="4248150" y="46482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10</xdr:col>
      <xdr:colOff>0</xdr:colOff>
      <xdr:row>25</xdr:row>
      <xdr:rowOff>76200</xdr:rowOff>
    </xdr:from>
    <xdr:to>
      <xdr:col>11</xdr:col>
      <xdr:colOff>0</xdr:colOff>
      <xdr:row>30</xdr:row>
      <xdr:rowOff>76200</xdr:rowOff>
    </xdr:to>
    <xdr:sp macro="" textlink="">
      <xdr:nvSpPr>
        <xdr:cNvPr id="1381" name="Line 357"/>
        <xdr:cNvSpPr>
          <a:spLocks noChangeShapeType="1"/>
        </xdr:cNvSpPr>
      </xdr:nvSpPr>
      <xdr:spPr bwMode="auto">
        <a:xfrm flipV="1">
          <a:off x="4000500" y="4648200"/>
          <a:ext cx="247650" cy="9525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14</xdr:col>
      <xdr:colOff>0</xdr:colOff>
      <xdr:row>35</xdr:row>
      <xdr:rowOff>152400</xdr:rowOff>
    </xdr:to>
    <xdr:sp macro="" textlink="">
      <xdr:nvSpPr>
        <xdr:cNvPr id="1382" name="Oval 358"/>
        <xdr:cNvSpPr>
          <a:spLocks noChangeArrowheads="1"/>
        </xdr:cNvSpPr>
      </xdr:nvSpPr>
      <xdr:spPr bwMode="auto">
        <a:xfrm>
          <a:off x="5467350" y="6486525"/>
          <a:ext cx="152400" cy="152400"/>
        </a:xfrm>
        <a:prstGeom prst="ellipse">
          <a:avLst/>
        </a:prstGeom>
        <a:noFill/>
        <a:ln w="12700">
          <a:solidFill>
            <a:srgbClr val="000000"/>
          </a:solidFill>
          <a:prstDash val="solid"/>
          <a:round/>
          <a:headEnd/>
          <a:tailEnd type="none" w="med" len="med"/>
        </a:ln>
        <a:effectLst/>
      </xdr:spPr>
    </xdr:sp>
    <xdr:clientData/>
  </xdr:twoCellAnchor>
  <xdr:twoCellAnchor>
    <xdr:from>
      <xdr:col>11</xdr:col>
      <xdr:colOff>0</xdr:colOff>
      <xdr:row>35</xdr:row>
      <xdr:rowOff>76200</xdr:rowOff>
    </xdr:from>
    <xdr:to>
      <xdr:col>13</xdr:col>
      <xdr:colOff>0</xdr:colOff>
      <xdr:row>35</xdr:row>
      <xdr:rowOff>76200</xdr:rowOff>
    </xdr:to>
    <xdr:sp macro="" textlink="">
      <xdr:nvSpPr>
        <xdr:cNvPr id="1383" name="Line 359"/>
        <xdr:cNvSpPr>
          <a:spLocks noChangeShapeType="1"/>
        </xdr:cNvSpPr>
      </xdr:nvSpPr>
      <xdr:spPr bwMode="auto">
        <a:xfrm>
          <a:off x="4248150" y="6562725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10</xdr:col>
      <xdr:colOff>0</xdr:colOff>
      <xdr:row>30</xdr:row>
      <xdr:rowOff>76200</xdr:rowOff>
    </xdr:from>
    <xdr:to>
      <xdr:col>11</xdr:col>
      <xdr:colOff>0</xdr:colOff>
      <xdr:row>35</xdr:row>
      <xdr:rowOff>76200</xdr:rowOff>
    </xdr:to>
    <xdr:sp macro="" textlink="">
      <xdr:nvSpPr>
        <xdr:cNvPr id="1384" name="Line 360"/>
        <xdr:cNvSpPr>
          <a:spLocks noChangeShapeType="1"/>
        </xdr:cNvSpPr>
      </xdr:nvSpPr>
      <xdr:spPr bwMode="auto">
        <a:xfrm>
          <a:off x="4000500" y="5600700"/>
          <a:ext cx="247650" cy="962025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18</xdr:col>
      <xdr:colOff>0</xdr:colOff>
      <xdr:row>23</xdr:row>
      <xdr:rowOff>152400</xdr:rowOff>
    </xdr:to>
    <xdr:sp macro="" textlink="">
      <xdr:nvSpPr>
        <xdr:cNvPr id="431" name="Terminal 430"/>
        <xdr:cNvSpPr/>
      </xdr:nvSpPr>
      <xdr:spPr>
        <a:xfrm rot="16200000">
          <a:off x="7086600" y="4191000"/>
          <a:ext cx="152400" cy="152400"/>
        </a:xfrm>
        <a:prstGeom prst="triangle">
          <a:avLst/>
        </a:prstGeom>
        <a:solidFill>
          <a:scrgbClr r="0" g="0" b="0">
            <a:alpha val="0"/>
          </a:sc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0</xdr:colOff>
      <xdr:row>23</xdr:row>
      <xdr:rowOff>76200</xdr:rowOff>
    </xdr:from>
    <xdr:to>
      <xdr:col>17</xdr:col>
      <xdr:colOff>0</xdr:colOff>
      <xdr:row>23</xdr:row>
      <xdr:rowOff>76200</xdr:rowOff>
    </xdr:to>
    <xdr:sp macro="" textlink="">
      <xdr:nvSpPr>
        <xdr:cNvPr id="1385" name="Line 361"/>
        <xdr:cNvSpPr>
          <a:spLocks noChangeShapeType="1"/>
        </xdr:cNvSpPr>
      </xdr:nvSpPr>
      <xdr:spPr bwMode="auto">
        <a:xfrm>
          <a:off x="5867400" y="42672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14</xdr:col>
      <xdr:colOff>0</xdr:colOff>
      <xdr:row>23</xdr:row>
      <xdr:rowOff>76200</xdr:rowOff>
    </xdr:from>
    <xdr:to>
      <xdr:col>15</xdr:col>
      <xdr:colOff>0</xdr:colOff>
      <xdr:row>25</xdr:row>
      <xdr:rowOff>76200</xdr:rowOff>
    </xdr:to>
    <xdr:sp macro="" textlink="">
      <xdr:nvSpPr>
        <xdr:cNvPr id="1386" name="Line 362"/>
        <xdr:cNvSpPr>
          <a:spLocks noChangeShapeType="1"/>
        </xdr:cNvSpPr>
      </xdr:nvSpPr>
      <xdr:spPr bwMode="auto">
        <a:xfrm flipV="1">
          <a:off x="5619750" y="4267200"/>
          <a:ext cx="247650" cy="3810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17</xdr:col>
      <xdr:colOff>0</xdr:colOff>
      <xdr:row>28</xdr:row>
      <xdr:rowOff>0</xdr:rowOff>
    </xdr:from>
    <xdr:to>
      <xdr:col>18</xdr:col>
      <xdr:colOff>0</xdr:colOff>
      <xdr:row>28</xdr:row>
      <xdr:rowOff>152400</xdr:rowOff>
    </xdr:to>
    <xdr:sp macro="" textlink="">
      <xdr:nvSpPr>
        <xdr:cNvPr id="434" name="Terminal 433"/>
        <xdr:cNvSpPr/>
      </xdr:nvSpPr>
      <xdr:spPr>
        <a:xfrm rot="16200000">
          <a:off x="7086600" y="5143500"/>
          <a:ext cx="152400" cy="152400"/>
        </a:xfrm>
        <a:prstGeom prst="triangle">
          <a:avLst/>
        </a:prstGeom>
        <a:solidFill>
          <a:scrgbClr r="0" g="0" b="0">
            <a:alpha val="0"/>
          </a:sc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0</xdr:colOff>
      <xdr:row>28</xdr:row>
      <xdr:rowOff>76200</xdr:rowOff>
    </xdr:from>
    <xdr:to>
      <xdr:col>17</xdr:col>
      <xdr:colOff>0</xdr:colOff>
      <xdr:row>28</xdr:row>
      <xdr:rowOff>76200</xdr:rowOff>
    </xdr:to>
    <xdr:sp macro="" textlink="">
      <xdr:nvSpPr>
        <xdr:cNvPr id="1387" name="Line 363"/>
        <xdr:cNvSpPr>
          <a:spLocks noChangeShapeType="1"/>
        </xdr:cNvSpPr>
      </xdr:nvSpPr>
      <xdr:spPr bwMode="auto">
        <a:xfrm>
          <a:off x="5867400" y="52197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14</xdr:col>
      <xdr:colOff>0</xdr:colOff>
      <xdr:row>25</xdr:row>
      <xdr:rowOff>76200</xdr:rowOff>
    </xdr:from>
    <xdr:to>
      <xdr:col>15</xdr:col>
      <xdr:colOff>0</xdr:colOff>
      <xdr:row>28</xdr:row>
      <xdr:rowOff>76200</xdr:rowOff>
    </xdr:to>
    <xdr:sp macro="" textlink="">
      <xdr:nvSpPr>
        <xdr:cNvPr id="1388" name="Line 364"/>
        <xdr:cNvSpPr>
          <a:spLocks noChangeShapeType="1"/>
        </xdr:cNvSpPr>
      </xdr:nvSpPr>
      <xdr:spPr bwMode="auto">
        <a:xfrm>
          <a:off x="5619750" y="4648200"/>
          <a:ext cx="247650" cy="5715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17</xdr:col>
      <xdr:colOff>0</xdr:colOff>
      <xdr:row>33</xdr:row>
      <xdr:rowOff>0</xdr:rowOff>
    </xdr:from>
    <xdr:to>
      <xdr:col>18</xdr:col>
      <xdr:colOff>0</xdr:colOff>
      <xdr:row>33</xdr:row>
      <xdr:rowOff>152400</xdr:rowOff>
    </xdr:to>
    <xdr:sp macro="" textlink="">
      <xdr:nvSpPr>
        <xdr:cNvPr id="437" name="Terminal 436"/>
        <xdr:cNvSpPr/>
      </xdr:nvSpPr>
      <xdr:spPr>
        <a:xfrm rot="16200000">
          <a:off x="7086600" y="6096000"/>
          <a:ext cx="152400" cy="152400"/>
        </a:xfrm>
        <a:prstGeom prst="triangle">
          <a:avLst/>
        </a:prstGeom>
        <a:solidFill>
          <a:scrgbClr r="0" g="0" b="0">
            <a:alpha val="0"/>
          </a:sc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0</xdr:colOff>
      <xdr:row>33</xdr:row>
      <xdr:rowOff>76200</xdr:rowOff>
    </xdr:from>
    <xdr:to>
      <xdr:col>17</xdr:col>
      <xdr:colOff>0</xdr:colOff>
      <xdr:row>33</xdr:row>
      <xdr:rowOff>76200</xdr:rowOff>
    </xdr:to>
    <xdr:sp macro="" textlink="">
      <xdr:nvSpPr>
        <xdr:cNvPr id="1389" name="Line 365"/>
        <xdr:cNvSpPr>
          <a:spLocks noChangeShapeType="1"/>
        </xdr:cNvSpPr>
      </xdr:nvSpPr>
      <xdr:spPr bwMode="auto">
        <a:xfrm>
          <a:off x="5867400" y="61722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14</xdr:col>
      <xdr:colOff>0</xdr:colOff>
      <xdr:row>33</xdr:row>
      <xdr:rowOff>76200</xdr:rowOff>
    </xdr:from>
    <xdr:to>
      <xdr:col>15</xdr:col>
      <xdr:colOff>0</xdr:colOff>
      <xdr:row>35</xdr:row>
      <xdr:rowOff>76200</xdr:rowOff>
    </xdr:to>
    <xdr:sp macro="" textlink="">
      <xdr:nvSpPr>
        <xdr:cNvPr id="1390" name="Line 366"/>
        <xdr:cNvSpPr>
          <a:spLocks noChangeShapeType="1"/>
        </xdr:cNvSpPr>
      </xdr:nvSpPr>
      <xdr:spPr bwMode="auto">
        <a:xfrm flipV="1">
          <a:off x="5619750" y="6172200"/>
          <a:ext cx="247650" cy="390525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17</xdr:col>
      <xdr:colOff>0</xdr:colOff>
      <xdr:row>38</xdr:row>
      <xdr:rowOff>0</xdr:rowOff>
    </xdr:from>
    <xdr:to>
      <xdr:col>18</xdr:col>
      <xdr:colOff>0</xdr:colOff>
      <xdr:row>38</xdr:row>
      <xdr:rowOff>152400</xdr:rowOff>
    </xdr:to>
    <xdr:sp macro="" textlink="">
      <xdr:nvSpPr>
        <xdr:cNvPr id="440" name="Terminal 439"/>
        <xdr:cNvSpPr/>
      </xdr:nvSpPr>
      <xdr:spPr>
        <a:xfrm rot="16200000">
          <a:off x="7086600" y="7058025"/>
          <a:ext cx="152400" cy="152400"/>
        </a:xfrm>
        <a:prstGeom prst="triangle">
          <a:avLst/>
        </a:prstGeom>
        <a:solidFill>
          <a:scrgbClr r="0" g="0" b="0">
            <a:alpha val="0"/>
          </a:sc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0</xdr:colOff>
      <xdr:row>38</xdr:row>
      <xdr:rowOff>76200</xdr:rowOff>
    </xdr:from>
    <xdr:to>
      <xdr:col>17</xdr:col>
      <xdr:colOff>0</xdr:colOff>
      <xdr:row>38</xdr:row>
      <xdr:rowOff>76200</xdr:rowOff>
    </xdr:to>
    <xdr:sp macro="" textlink="">
      <xdr:nvSpPr>
        <xdr:cNvPr id="1391" name="Line 367"/>
        <xdr:cNvSpPr>
          <a:spLocks noChangeShapeType="1"/>
        </xdr:cNvSpPr>
      </xdr:nvSpPr>
      <xdr:spPr bwMode="auto">
        <a:xfrm>
          <a:off x="5867400" y="7134225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14</xdr:col>
      <xdr:colOff>0</xdr:colOff>
      <xdr:row>35</xdr:row>
      <xdr:rowOff>76200</xdr:rowOff>
    </xdr:from>
    <xdr:to>
      <xdr:col>15</xdr:col>
      <xdr:colOff>0</xdr:colOff>
      <xdr:row>38</xdr:row>
      <xdr:rowOff>76200</xdr:rowOff>
    </xdr:to>
    <xdr:sp macro="" textlink="">
      <xdr:nvSpPr>
        <xdr:cNvPr id="1392" name="Line 368"/>
        <xdr:cNvSpPr>
          <a:spLocks noChangeShapeType="1"/>
        </xdr:cNvSpPr>
      </xdr:nvSpPr>
      <xdr:spPr bwMode="auto">
        <a:xfrm>
          <a:off x="5619750" y="6562725"/>
          <a:ext cx="247650" cy="5715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13</xdr:col>
      <xdr:colOff>0</xdr:colOff>
      <xdr:row>45</xdr:row>
      <xdr:rowOff>0</xdr:rowOff>
    </xdr:from>
    <xdr:to>
      <xdr:col>14</xdr:col>
      <xdr:colOff>0</xdr:colOff>
      <xdr:row>45</xdr:row>
      <xdr:rowOff>152400</xdr:rowOff>
    </xdr:to>
    <xdr:sp macro="" textlink="">
      <xdr:nvSpPr>
        <xdr:cNvPr id="1393" name="Oval 369"/>
        <xdr:cNvSpPr>
          <a:spLocks noChangeArrowheads="1"/>
        </xdr:cNvSpPr>
      </xdr:nvSpPr>
      <xdr:spPr bwMode="auto">
        <a:xfrm>
          <a:off x="5467350" y="8410575"/>
          <a:ext cx="152400" cy="152400"/>
        </a:xfrm>
        <a:prstGeom prst="ellipse">
          <a:avLst/>
        </a:prstGeom>
        <a:noFill/>
        <a:ln w="12700">
          <a:solidFill>
            <a:srgbClr val="000000"/>
          </a:solidFill>
          <a:prstDash val="solid"/>
          <a:round/>
          <a:headEnd/>
          <a:tailEnd type="none" w="med" len="med"/>
        </a:ln>
        <a:effectLst/>
      </xdr:spPr>
    </xdr:sp>
    <xdr:clientData/>
  </xdr:twoCellAnchor>
  <xdr:twoCellAnchor>
    <xdr:from>
      <xdr:col>11</xdr:col>
      <xdr:colOff>0</xdr:colOff>
      <xdr:row>45</xdr:row>
      <xdr:rowOff>76200</xdr:rowOff>
    </xdr:from>
    <xdr:to>
      <xdr:col>13</xdr:col>
      <xdr:colOff>0</xdr:colOff>
      <xdr:row>45</xdr:row>
      <xdr:rowOff>76200</xdr:rowOff>
    </xdr:to>
    <xdr:sp macro="" textlink="">
      <xdr:nvSpPr>
        <xdr:cNvPr id="1394" name="Line 370"/>
        <xdr:cNvSpPr>
          <a:spLocks noChangeShapeType="1"/>
        </xdr:cNvSpPr>
      </xdr:nvSpPr>
      <xdr:spPr bwMode="auto">
        <a:xfrm>
          <a:off x="4248150" y="8486775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10</xdr:col>
      <xdr:colOff>0</xdr:colOff>
      <xdr:row>45</xdr:row>
      <xdr:rowOff>76200</xdr:rowOff>
    </xdr:from>
    <xdr:to>
      <xdr:col>11</xdr:col>
      <xdr:colOff>0</xdr:colOff>
      <xdr:row>50</xdr:row>
      <xdr:rowOff>76200</xdr:rowOff>
    </xdr:to>
    <xdr:sp macro="" textlink="">
      <xdr:nvSpPr>
        <xdr:cNvPr id="1395" name="Line 371"/>
        <xdr:cNvSpPr>
          <a:spLocks noChangeShapeType="1"/>
        </xdr:cNvSpPr>
      </xdr:nvSpPr>
      <xdr:spPr bwMode="auto">
        <a:xfrm flipV="1">
          <a:off x="4000500" y="8486775"/>
          <a:ext cx="247650" cy="9525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13</xdr:col>
      <xdr:colOff>0</xdr:colOff>
      <xdr:row>55</xdr:row>
      <xdr:rowOff>0</xdr:rowOff>
    </xdr:from>
    <xdr:to>
      <xdr:col>14</xdr:col>
      <xdr:colOff>0</xdr:colOff>
      <xdr:row>55</xdr:row>
      <xdr:rowOff>152400</xdr:rowOff>
    </xdr:to>
    <xdr:sp macro="" textlink="">
      <xdr:nvSpPr>
        <xdr:cNvPr id="1396" name="Oval 372"/>
        <xdr:cNvSpPr>
          <a:spLocks noChangeArrowheads="1"/>
        </xdr:cNvSpPr>
      </xdr:nvSpPr>
      <xdr:spPr bwMode="auto">
        <a:xfrm>
          <a:off x="5467350" y="10325100"/>
          <a:ext cx="152400" cy="152400"/>
        </a:xfrm>
        <a:prstGeom prst="ellipse">
          <a:avLst/>
        </a:prstGeom>
        <a:noFill/>
        <a:ln w="12700">
          <a:solidFill>
            <a:srgbClr val="000000"/>
          </a:solidFill>
          <a:prstDash val="solid"/>
          <a:round/>
          <a:headEnd/>
          <a:tailEnd type="none" w="med" len="med"/>
        </a:ln>
        <a:effectLst/>
      </xdr:spPr>
    </xdr:sp>
    <xdr:clientData/>
  </xdr:twoCellAnchor>
  <xdr:twoCellAnchor>
    <xdr:from>
      <xdr:col>11</xdr:col>
      <xdr:colOff>0</xdr:colOff>
      <xdr:row>55</xdr:row>
      <xdr:rowOff>76200</xdr:rowOff>
    </xdr:from>
    <xdr:to>
      <xdr:col>13</xdr:col>
      <xdr:colOff>0</xdr:colOff>
      <xdr:row>55</xdr:row>
      <xdr:rowOff>76200</xdr:rowOff>
    </xdr:to>
    <xdr:sp macro="" textlink="">
      <xdr:nvSpPr>
        <xdr:cNvPr id="1397" name="Line 373"/>
        <xdr:cNvSpPr>
          <a:spLocks noChangeShapeType="1"/>
        </xdr:cNvSpPr>
      </xdr:nvSpPr>
      <xdr:spPr bwMode="auto">
        <a:xfrm>
          <a:off x="4248150" y="104013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10</xdr:col>
      <xdr:colOff>0</xdr:colOff>
      <xdr:row>50</xdr:row>
      <xdr:rowOff>76200</xdr:rowOff>
    </xdr:from>
    <xdr:to>
      <xdr:col>11</xdr:col>
      <xdr:colOff>0</xdr:colOff>
      <xdr:row>55</xdr:row>
      <xdr:rowOff>76200</xdr:rowOff>
    </xdr:to>
    <xdr:sp macro="" textlink="">
      <xdr:nvSpPr>
        <xdr:cNvPr id="1398" name="Line 374"/>
        <xdr:cNvSpPr>
          <a:spLocks noChangeShapeType="1"/>
        </xdr:cNvSpPr>
      </xdr:nvSpPr>
      <xdr:spPr bwMode="auto">
        <a:xfrm>
          <a:off x="4000500" y="9439275"/>
          <a:ext cx="247650" cy="962025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17</xdr:col>
      <xdr:colOff>0</xdr:colOff>
      <xdr:row>43</xdr:row>
      <xdr:rowOff>0</xdr:rowOff>
    </xdr:from>
    <xdr:to>
      <xdr:col>18</xdr:col>
      <xdr:colOff>0</xdr:colOff>
      <xdr:row>43</xdr:row>
      <xdr:rowOff>152400</xdr:rowOff>
    </xdr:to>
    <xdr:sp macro="" textlink="">
      <xdr:nvSpPr>
        <xdr:cNvPr id="449" name="Terminal 448"/>
        <xdr:cNvSpPr/>
      </xdr:nvSpPr>
      <xdr:spPr>
        <a:xfrm rot="16200000">
          <a:off x="7086600" y="8029575"/>
          <a:ext cx="152400" cy="152400"/>
        </a:xfrm>
        <a:prstGeom prst="triangle">
          <a:avLst/>
        </a:prstGeom>
        <a:solidFill>
          <a:scrgbClr r="0" g="0" b="0">
            <a:alpha val="0"/>
          </a:sc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0</xdr:colOff>
      <xdr:row>43</xdr:row>
      <xdr:rowOff>76200</xdr:rowOff>
    </xdr:from>
    <xdr:to>
      <xdr:col>17</xdr:col>
      <xdr:colOff>0</xdr:colOff>
      <xdr:row>43</xdr:row>
      <xdr:rowOff>76200</xdr:rowOff>
    </xdr:to>
    <xdr:sp macro="" textlink="">
      <xdr:nvSpPr>
        <xdr:cNvPr id="1399" name="Line 375"/>
        <xdr:cNvSpPr>
          <a:spLocks noChangeShapeType="1"/>
        </xdr:cNvSpPr>
      </xdr:nvSpPr>
      <xdr:spPr bwMode="auto">
        <a:xfrm>
          <a:off x="5867400" y="8105775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14</xdr:col>
      <xdr:colOff>0</xdr:colOff>
      <xdr:row>43</xdr:row>
      <xdr:rowOff>76200</xdr:rowOff>
    </xdr:from>
    <xdr:to>
      <xdr:col>15</xdr:col>
      <xdr:colOff>0</xdr:colOff>
      <xdr:row>45</xdr:row>
      <xdr:rowOff>76200</xdr:rowOff>
    </xdr:to>
    <xdr:sp macro="" textlink="">
      <xdr:nvSpPr>
        <xdr:cNvPr id="1400" name="Line 376"/>
        <xdr:cNvSpPr>
          <a:spLocks noChangeShapeType="1"/>
        </xdr:cNvSpPr>
      </xdr:nvSpPr>
      <xdr:spPr bwMode="auto">
        <a:xfrm flipV="1">
          <a:off x="5619750" y="8105775"/>
          <a:ext cx="247650" cy="3810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17</xdr:col>
      <xdr:colOff>0</xdr:colOff>
      <xdr:row>48</xdr:row>
      <xdr:rowOff>0</xdr:rowOff>
    </xdr:from>
    <xdr:to>
      <xdr:col>18</xdr:col>
      <xdr:colOff>0</xdr:colOff>
      <xdr:row>48</xdr:row>
      <xdr:rowOff>152400</xdr:rowOff>
    </xdr:to>
    <xdr:sp macro="" textlink="">
      <xdr:nvSpPr>
        <xdr:cNvPr id="452" name="Terminal 451"/>
        <xdr:cNvSpPr/>
      </xdr:nvSpPr>
      <xdr:spPr>
        <a:xfrm rot="16200000">
          <a:off x="7086600" y="8982075"/>
          <a:ext cx="152400" cy="152400"/>
        </a:xfrm>
        <a:prstGeom prst="triangle">
          <a:avLst/>
        </a:prstGeom>
        <a:solidFill>
          <a:scrgbClr r="0" g="0" b="0">
            <a:alpha val="0"/>
          </a:sc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0</xdr:colOff>
      <xdr:row>48</xdr:row>
      <xdr:rowOff>76200</xdr:rowOff>
    </xdr:from>
    <xdr:to>
      <xdr:col>17</xdr:col>
      <xdr:colOff>0</xdr:colOff>
      <xdr:row>48</xdr:row>
      <xdr:rowOff>76200</xdr:rowOff>
    </xdr:to>
    <xdr:sp macro="" textlink="">
      <xdr:nvSpPr>
        <xdr:cNvPr id="1401" name="Line 377"/>
        <xdr:cNvSpPr>
          <a:spLocks noChangeShapeType="1"/>
        </xdr:cNvSpPr>
      </xdr:nvSpPr>
      <xdr:spPr bwMode="auto">
        <a:xfrm>
          <a:off x="5867400" y="9058275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14</xdr:col>
      <xdr:colOff>0</xdr:colOff>
      <xdr:row>45</xdr:row>
      <xdr:rowOff>76200</xdr:rowOff>
    </xdr:from>
    <xdr:to>
      <xdr:col>15</xdr:col>
      <xdr:colOff>0</xdr:colOff>
      <xdr:row>48</xdr:row>
      <xdr:rowOff>76200</xdr:rowOff>
    </xdr:to>
    <xdr:sp macro="" textlink="">
      <xdr:nvSpPr>
        <xdr:cNvPr id="1402" name="Line 378"/>
        <xdr:cNvSpPr>
          <a:spLocks noChangeShapeType="1"/>
        </xdr:cNvSpPr>
      </xdr:nvSpPr>
      <xdr:spPr bwMode="auto">
        <a:xfrm>
          <a:off x="5619750" y="8486775"/>
          <a:ext cx="247650" cy="5715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17</xdr:col>
      <xdr:colOff>0</xdr:colOff>
      <xdr:row>53</xdr:row>
      <xdr:rowOff>0</xdr:rowOff>
    </xdr:from>
    <xdr:to>
      <xdr:col>18</xdr:col>
      <xdr:colOff>0</xdr:colOff>
      <xdr:row>53</xdr:row>
      <xdr:rowOff>152400</xdr:rowOff>
    </xdr:to>
    <xdr:sp macro="" textlink="">
      <xdr:nvSpPr>
        <xdr:cNvPr id="455" name="Terminal 454"/>
        <xdr:cNvSpPr/>
      </xdr:nvSpPr>
      <xdr:spPr>
        <a:xfrm rot="16200000">
          <a:off x="7086600" y="9944100"/>
          <a:ext cx="152400" cy="152400"/>
        </a:xfrm>
        <a:prstGeom prst="triangle">
          <a:avLst/>
        </a:prstGeom>
        <a:solidFill>
          <a:scrgbClr r="0" g="0" b="0">
            <a:alpha val="0"/>
          </a:sc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0</xdr:colOff>
      <xdr:row>53</xdr:row>
      <xdr:rowOff>76200</xdr:rowOff>
    </xdr:from>
    <xdr:to>
      <xdr:col>17</xdr:col>
      <xdr:colOff>0</xdr:colOff>
      <xdr:row>53</xdr:row>
      <xdr:rowOff>76200</xdr:rowOff>
    </xdr:to>
    <xdr:sp macro="" textlink="">
      <xdr:nvSpPr>
        <xdr:cNvPr id="1403" name="Line 379"/>
        <xdr:cNvSpPr>
          <a:spLocks noChangeShapeType="1"/>
        </xdr:cNvSpPr>
      </xdr:nvSpPr>
      <xdr:spPr bwMode="auto">
        <a:xfrm>
          <a:off x="5867400" y="100203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14</xdr:col>
      <xdr:colOff>0</xdr:colOff>
      <xdr:row>53</xdr:row>
      <xdr:rowOff>76200</xdr:rowOff>
    </xdr:from>
    <xdr:to>
      <xdr:col>15</xdr:col>
      <xdr:colOff>0</xdr:colOff>
      <xdr:row>55</xdr:row>
      <xdr:rowOff>76200</xdr:rowOff>
    </xdr:to>
    <xdr:sp macro="" textlink="">
      <xdr:nvSpPr>
        <xdr:cNvPr id="1404" name="Line 380"/>
        <xdr:cNvSpPr>
          <a:spLocks noChangeShapeType="1"/>
        </xdr:cNvSpPr>
      </xdr:nvSpPr>
      <xdr:spPr bwMode="auto">
        <a:xfrm flipV="1">
          <a:off x="5619750" y="10020300"/>
          <a:ext cx="247650" cy="3810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17</xdr:col>
      <xdr:colOff>0</xdr:colOff>
      <xdr:row>58</xdr:row>
      <xdr:rowOff>0</xdr:rowOff>
    </xdr:from>
    <xdr:to>
      <xdr:col>18</xdr:col>
      <xdr:colOff>0</xdr:colOff>
      <xdr:row>58</xdr:row>
      <xdr:rowOff>152400</xdr:rowOff>
    </xdr:to>
    <xdr:sp macro="" textlink="">
      <xdr:nvSpPr>
        <xdr:cNvPr id="458" name="Terminal 457"/>
        <xdr:cNvSpPr/>
      </xdr:nvSpPr>
      <xdr:spPr>
        <a:xfrm rot="16200000">
          <a:off x="7086600" y="10896600"/>
          <a:ext cx="152400" cy="152400"/>
        </a:xfrm>
        <a:prstGeom prst="triangle">
          <a:avLst/>
        </a:prstGeom>
        <a:solidFill>
          <a:scrgbClr r="0" g="0" b="0">
            <a:alpha val="0"/>
          </a:sc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0</xdr:colOff>
      <xdr:row>58</xdr:row>
      <xdr:rowOff>76200</xdr:rowOff>
    </xdr:from>
    <xdr:to>
      <xdr:col>17</xdr:col>
      <xdr:colOff>0</xdr:colOff>
      <xdr:row>58</xdr:row>
      <xdr:rowOff>76200</xdr:rowOff>
    </xdr:to>
    <xdr:sp macro="" textlink="">
      <xdr:nvSpPr>
        <xdr:cNvPr id="1405" name="Line 381"/>
        <xdr:cNvSpPr>
          <a:spLocks noChangeShapeType="1"/>
        </xdr:cNvSpPr>
      </xdr:nvSpPr>
      <xdr:spPr bwMode="auto">
        <a:xfrm>
          <a:off x="5867400" y="10972800"/>
          <a:ext cx="12192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14</xdr:col>
      <xdr:colOff>0</xdr:colOff>
      <xdr:row>55</xdr:row>
      <xdr:rowOff>76200</xdr:rowOff>
    </xdr:from>
    <xdr:to>
      <xdr:col>15</xdr:col>
      <xdr:colOff>0</xdr:colOff>
      <xdr:row>58</xdr:row>
      <xdr:rowOff>76200</xdr:rowOff>
    </xdr:to>
    <xdr:sp macro="" textlink="">
      <xdr:nvSpPr>
        <xdr:cNvPr id="1406" name="Line 382"/>
        <xdr:cNvSpPr>
          <a:spLocks noChangeShapeType="1"/>
        </xdr:cNvSpPr>
      </xdr:nvSpPr>
      <xdr:spPr bwMode="auto">
        <a:xfrm>
          <a:off x="5619750" y="10401300"/>
          <a:ext cx="247650" cy="57150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0</xdr:colOff>
      <xdr:row>25</xdr:row>
      <xdr:rowOff>152400</xdr:rowOff>
    </xdr:to>
    <xdr:sp macro="" textlink="">
      <xdr:nvSpPr>
        <xdr:cNvPr id="1407" name="Rectangle 383"/>
        <xdr:cNvSpPr>
          <a:spLocks noChangeArrowheads="1"/>
        </xdr:cNvSpPr>
      </xdr:nvSpPr>
      <xdr:spPr bwMode="auto">
        <a:xfrm>
          <a:off x="609600" y="4572000"/>
          <a:ext cx="152400" cy="152400"/>
        </a:xfrm>
        <a:prstGeom prst="rect">
          <a:avLst/>
        </a:prstGeom>
        <a:noFill/>
        <a:ln w="12700">
          <a:solidFill>
            <a:srgbClr val="000000"/>
          </a:solidFill>
          <a:prstDash val="solid"/>
          <a:miter lim="800000"/>
          <a:headEnd/>
          <a:tailEnd type="none" w="med" len="med"/>
        </a:ln>
        <a:effectLst/>
      </xdr:spPr>
    </xdr:sp>
    <xdr:clientData/>
  </xdr:twoCellAnchor>
  <xdr:twoCellAnchor>
    <xdr:from>
      <xdr:col>0</xdr:col>
      <xdr:colOff>0</xdr:colOff>
      <xdr:row>25</xdr:row>
      <xdr:rowOff>76200</xdr:rowOff>
    </xdr:from>
    <xdr:to>
      <xdr:col>1</xdr:col>
      <xdr:colOff>0</xdr:colOff>
      <xdr:row>25</xdr:row>
      <xdr:rowOff>76200</xdr:rowOff>
    </xdr:to>
    <xdr:sp macro="" textlink="">
      <xdr:nvSpPr>
        <xdr:cNvPr id="1408" name="Line 384"/>
        <xdr:cNvSpPr>
          <a:spLocks noChangeShapeType="1"/>
        </xdr:cNvSpPr>
      </xdr:nvSpPr>
      <xdr:spPr bwMode="auto">
        <a:xfrm>
          <a:off x="0" y="4648200"/>
          <a:ext cx="609600" cy="0"/>
        </a:xfrm>
        <a:prstGeom prst="line">
          <a:avLst/>
        </a:prstGeom>
        <a:noFill/>
        <a:ln w="12700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5</xdr:col>
      <xdr:colOff>47625</xdr:colOff>
      <xdr:row>63</xdr:row>
      <xdr:rowOff>9525</xdr:rowOff>
    </xdr:from>
    <xdr:to>
      <xdr:col>16</xdr:col>
      <xdr:colOff>371475</xdr:colOff>
      <xdr:row>77</xdr:row>
      <xdr:rowOff>85725</xdr:rowOff>
    </xdr:to>
    <xdr:graphicFrame macro="">
      <xdr:nvGraphicFramePr>
        <xdr:cNvPr id="74" name="Chart 7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P1024"/>
  <sheetViews>
    <sheetView tabSelected="1" workbookViewId="0">
      <selection activeCell="E3" sqref="E3"/>
    </sheetView>
  </sheetViews>
  <sheetFormatPr defaultRowHeight="15"/>
  <cols>
    <col min="2" max="2" width="2.28515625" customWidth="1"/>
    <col min="3" max="3" width="3.7109375" customWidth="1"/>
    <col min="6" max="6" width="2.28515625" customWidth="1"/>
    <col min="7" max="7" width="3.7109375" customWidth="1"/>
    <col min="10" max="10" width="2.28515625" customWidth="1"/>
    <col min="11" max="11" width="3.7109375" customWidth="1"/>
    <col min="14" max="14" width="2.28515625" customWidth="1"/>
    <col min="15" max="15" width="3.7109375" customWidth="1"/>
    <col min="18" max="18" width="2.28515625" customWidth="1"/>
  </cols>
  <sheetData>
    <row r="1" spans="1:20">
      <c r="A1" t="s">
        <v>47</v>
      </c>
    </row>
    <row r="2" spans="1:20">
      <c r="A2" s="2" t="s">
        <v>18</v>
      </c>
      <c r="L2" s="1">
        <f>W38</f>
        <v>0.4</v>
      </c>
      <c r="S2" s="3" t="s">
        <v>19</v>
      </c>
    </row>
    <row r="3" spans="1:20">
      <c r="L3" t="s">
        <v>7</v>
      </c>
      <c r="S3" t="s">
        <v>46</v>
      </c>
      <c r="T3" t="s">
        <v>45</v>
      </c>
    </row>
    <row r="4" spans="1:20">
      <c r="S4" s="39">
        <f>10*((100/6.1)*(T4+1.1))^0.5</f>
        <v>100</v>
      </c>
      <c r="T4">
        <v>5</v>
      </c>
    </row>
    <row r="5" spans="1:20">
      <c r="H5" t="s">
        <v>22</v>
      </c>
      <c r="L5" s="1">
        <v>5</v>
      </c>
      <c r="M5">
        <f>S4</f>
        <v>100</v>
      </c>
      <c r="S5" s="39"/>
    </row>
    <row r="6" spans="1:20">
      <c r="S6" s="39"/>
    </row>
    <row r="7" spans="1:20">
      <c r="H7" s="1">
        <v>0</v>
      </c>
      <c r="I7">
        <f>IF(ABS(1-SUM(L2,L7))&lt;=0.00001,SUM(L2*M5,L7*M10),NA())</f>
        <v>47.682212795973761</v>
      </c>
      <c r="L7" s="1">
        <f>W39</f>
        <v>0.6</v>
      </c>
      <c r="S7" s="39"/>
    </row>
    <row r="8" spans="1:20">
      <c r="L8" t="s">
        <v>8</v>
      </c>
      <c r="S8" s="39"/>
    </row>
    <row r="9" spans="1:20">
      <c r="S9" s="39">
        <f>10*((100/6.1)*(T9+1.1))^0.5</f>
        <v>12.803687993289603</v>
      </c>
      <c r="T9">
        <v>-1</v>
      </c>
    </row>
    <row r="10" spans="1:20">
      <c r="D10" t="s">
        <v>20</v>
      </c>
      <c r="L10" s="1">
        <v>-1</v>
      </c>
      <c r="M10">
        <f>S9</f>
        <v>12.803687993289603</v>
      </c>
      <c r="S10" s="39"/>
    </row>
    <row r="11" spans="1:20">
      <c r="F11">
        <f>IF(E12=I7,1,IF(E12=I17,2))</f>
        <v>2</v>
      </c>
      <c r="S11" s="39"/>
    </row>
    <row r="12" spans="1:20">
      <c r="D12" s="1">
        <v>0</v>
      </c>
      <c r="E12">
        <f>MAX(I7,I17)</f>
        <v>63.522293151239268</v>
      </c>
      <c r="L12" s="1">
        <f>W38</f>
        <v>0.4</v>
      </c>
      <c r="S12" s="39"/>
    </row>
    <row r="13" spans="1:20">
      <c r="L13" t="s">
        <v>7</v>
      </c>
      <c r="S13" s="39"/>
    </row>
    <row r="14" spans="1:20">
      <c r="S14" s="39">
        <f>10*((100/6.1)*(T14+1.1))^0.5</f>
        <v>81.98360491836057</v>
      </c>
      <c r="T14">
        <v>3</v>
      </c>
    </row>
    <row r="15" spans="1:20">
      <c r="H15" t="s">
        <v>23</v>
      </c>
      <c r="L15" s="1">
        <v>3</v>
      </c>
      <c r="M15">
        <f>S14</f>
        <v>81.98360491836057</v>
      </c>
      <c r="S15" s="39"/>
    </row>
    <row r="16" spans="1:20">
      <c r="S16" s="39"/>
    </row>
    <row r="17" spans="1:20">
      <c r="H17" s="1">
        <v>0</v>
      </c>
      <c r="I17">
        <f>IF(ABS(1-SUM(L12,L17))&lt;=0.00001,SUM(L12*M15,L17*M20),NA())</f>
        <v>63.522293151239268</v>
      </c>
      <c r="L17" s="1">
        <f>W39</f>
        <v>0.6</v>
      </c>
      <c r="S17" s="39"/>
    </row>
    <row r="18" spans="1:20">
      <c r="L18" t="s">
        <v>8</v>
      </c>
      <c r="S18" s="39"/>
    </row>
    <row r="19" spans="1:20">
      <c r="S19" s="39">
        <f>10*((100/6.1)*(T19+1.1))^0.5</f>
        <v>51.214751973158393</v>
      </c>
      <c r="T19">
        <v>0.5</v>
      </c>
    </row>
    <row r="20" spans="1:20">
      <c r="L20" s="1">
        <v>0.5</v>
      </c>
      <c r="M20">
        <f>S19</f>
        <v>51.214751973158393</v>
      </c>
      <c r="S20" s="39"/>
    </row>
    <row r="21" spans="1:20">
      <c r="S21" s="39"/>
    </row>
    <row r="22" spans="1:20">
      <c r="P22" s="1">
        <f>X47</f>
        <v>0.64000000000000012</v>
      </c>
      <c r="S22" s="39"/>
    </row>
    <row r="23" spans="1:20">
      <c r="P23" t="s">
        <v>41</v>
      </c>
      <c r="S23" s="39"/>
    </row>
    <row r="24" spans="1:20">
      <c r="S24" s="39">
        <f>10*((100/6.1)*(T24+1.1))^0.5</f>
        <v>99.176940736092959</v>
      </c>
      <c r="T24">
        <v>4.9000000000000004</v>
      </c>
    </row>
    <row r="25" spans="1:20">
      <c r="A25" s="4"/>
      <c r="L25" t="s">
        <v>22</v>
      </c>
      <c r="P25" s="1">
        <v>5</v>
      </c>
      <c r="Q25">
        <f>S24</f>
        <v>99.176940736092959</v>
      </c>
      <c r="S25" s="39"/>
    </row>
    <row r="26" spans="1:20">
      <c r="B26">
        <f>IF(A27=E12,1,IF(A27=E42,2))</f>
        <v>1</v>
      </c>
      <c r="S26" s="39"/>
    </row>
    <row r="27" spans="1:20">
      <c r="A27">
        <f>MAX(E12,E42)</f>
        <v>63.522293151239268</v>
      </c>
      <c r="L27" s="1">
        <v>0</v>
      </c>
      <c r="M27">
        <f>IF(ABS(1-SUM(P22,P27))&lt;=0.00001,SUM(P22*Q25,P27*Q30),NA())</f>
        <v>63.473242071099506</v>
      </c>
      <c r="P27" s="1">
        <f>Y47</f>
        <v>0.36</v>
      </c>
      <c r="S27" s="39"/>
    </row>
    <row r="28" spans="1:20">
      <c r="P28" t="s">
        <v>42</v>
      </c>
      <c r="S28" s="39"/>
    </row>
    <row r="29" spans="1:20">
      <c r="H29" s="1">
        <f>W47</f>
        <v>0.5</v>
      </c>
      <c r="S29" s="39">
        <f>10*((100/6.1)*(T29+1.1))^0.5</f>
        <v>0</v>
      </c>
      <c r="T29">
        <v>-1.1000000000000001</v>
      </c>
    </row>
    <row r="30" spans="1:20">
      <c r="H30" t="s">
        <v>32</v>
      </c>
      <c r="P30" s="1">
        <v>-1</v>
      </c>
      <c r="Q30">
        <f>S29</f>
        <v>0</v>
      </c>
      <c r="S30" s="39"/>
    </row>
    <row r="31" spans="1:20">
      <c r="J31">
        <f>IF(I32=M27,1,IF(I32=M37,2))</f>
        <v>2</v>
      </c>
      <c r="S31" s="39"/>
    </row>
    <row r="32" spans="1:20">
      <c r="H32" s="1">
        <v>0</v>
      </c>
      <c r="I32">
        <f>MAX(M27,M37)</f>
        <v>69.677534463947367</v>
      </c>
      <c r="P32" s="1">
        <f>X47</f>
        <v>0.64000000000000012</v>
      </c>
      <c r="S32" s="39"/>
    </row>
    <row r="33" spans="4:29">
      <c r="P33" t="s">
        <v>41</v>
      </c>
      <c r="S33" s="39"/>
    </row>
    <row r="34" spans="4:29" ht="15.75" thickBot="1">
      <c r="S34" s="39">
        <f>10*((100/6.1)*(T34+1.1))^0.5</f>
        <v>80.977633017891606</v>
      </c>
      <c r="T34">
        <v>2.9</v>
      </c>
      <c r="U34" s="5"/>
      <c r="V34" s="5"/>
      <c r="W34" s="5"/>
      <c r="X34" s="5"/>
      <c r="Y34" s="5"/>
      <c r="Z34" s="5"/>
      <c r="AA34" s="5"/>
      <c r="AB34" s="5"/>
      <c r="AC34" s="5"/>
    </row>
    <row r="35" spans="4:29">
      <c r="L35" t="s">
        <v>23</v>
      </c>
      <c r="P35" s="1">
        <v>3</v>
      </c>
      <c r="Q35">
        <f>S34</f>
        <v>80.977633017891606</v>
      </c>
      <c r="S35" s="39"/>
      <c r="U35" s="5"/>
      <c r="V35" s="6" t="s">
        <v>25</v>
      </c>
      <c r="W35" s="7"/>
      <c r="X35" s="40" t="s">
        <v>26</v>
      </c>
      <c r="Y35" s="41"/>
      <c r="Z35" s="41"/>
      <c r="AA35" s="41"/>
      <c r="AB35" s="42"/>
      <c r="AC35" s="5"/>
    </row>
    <row r="36" spans="4:29">
      <c r="S36" s="39"/>
      <c r="U36" s="5"/>
      <c r="V36" s="8" t="s">
        <v>27</v>
      </c>
      <c r="W36" s="9" t="s">
        <v>28</v>
      </c>
      <c r="X36" s="43" t="s">
        <v>29</v>
      </c>
      <c r="Y36" s="44"/>
      <c r="Z36" s="44"/>
      <c r="AA36" s="44"/>
      <c r="AB36" s="45"/>
      <c r="AC36" s="5"/>
    </row>
    <row r="37" spans="4:29">
      <c r="L37" s="1">
        <v>0</v>
      </c>
      <c r="M37">
        <f>IF(ABS(1-SUM(P32,P37))&lt;=0.00001,SUM(P32*Q35,P37*Q40),NA())</f>
        <v>69.677534463947367</v>
      </c>
      <c r="P37" s="1">
        <f>Y47</f>
        <v>0.36</v>
      </c>
      <c r="S37" s="39"/>
      <c r="U37" s="5"/>
      <c r="V37" s="10" t="s">
        <v>30</v>
      </c>
      <c r="W37" s="11" t="s">
        <v>31</v>
      </c>
      <c r="X37" s="12" t="s">
        <v>32</v>
      </c>
      <c r="Y37" s="12" t="s">
        <v>33</v>
      </c>
      <c r="Z37" s="12"/>
      <c r="AA37" s="12"/>
      <c r="AB37" s="13"/>
      <c r="AC37" s="5"/>
    </row>
    <row r="38" spans="4:29">
      <c r="P38" t="s">
        <v>42</v>
      </c>
      <c r="S38" s="39"/>
      <c r="U38" s="5"/>
      <c r="V38" s="14" t="s">
        <v>34</v>
      </c>
      <c r="W38" s="15">
        <v>0.4</v>
      </c>
      <c r="X38" s="16">
        <v>0.8</v>
      </c>
      <c r="Y38" s="16">
        <v>0.2</v>
      </c>
      <c r="Z38" s="16"/>
      <c r="AA38" s="16"/>
      <c r="AB38" s="17"/>
      <c r="AC38" s="5"/>
    </row>
    <row r="39" spans="4:29">
      <c r="S39" s="39">
        <f>10*((100/6.1)*(T39+1.1))^0.5</f>
        <v>49.58847036804648</v>
      </c>
      <c r="T39">
        <v>0.4</v>
      </c>
      <c r="U39" s="5"/>
      <c r="V39" s="14" t="s">
        <v>35</v>
      </c>
      <c r="W39" s="15">
        <v>0.6</v>
      </c>
      <c r="X39" s="16">
        <v>0.3</v>
      </c>
      <c r="Y39" s="16">
        <v>0.7</v>
      </c>
      <c r="Z39" s="16"/>
      <c r="AA39" s="16"/>
      <c r="AB39" s="17"/>
      <c r="AC39" s="5"/>
    </row>
    <row r="40" spans="4:29">
      <c r="D40" t="s">
        <v>21</v>
      </c>
      <c r="P40" s="1">
        <v>0.5</v>
      </c>
      <c r="Q40">
        <f>S39</f>
        <v>49.58847036804648</v>
      </c>
      <c r="S40" s="39"/>
      <c r="U40" s="5"/>
      <c r="V40" s="14"/>
      <c r="W40" s="15"/>
      <c r="X40" s="16"/>
      <c r="Y40" s="16"/>
      <c r="Z40" s="16"/>
      <c r="AA40" s="16"/>
      <c r="AB40" s="17"/>
      <c r="AC40" s="5"/>
    </row>
    <row r="41" spans="4:29">
      <c r="S41" s="39"/>
      <c r="U41" s="5"/>
      <c r="V41" s="14"/>
      <c r="W41" s="15"/>
      <c r="X41" s="16"/>
      <c r="Y41" s="16"/>
      <c r="Z41" s="16"/>
      <c r="AA41" s="16"/>
      <c r="AB41" s="17"/>
      <c r="AC41" s="5"/>
    </row>
    <row r="42" spans="4:29" ht="15.75" thickBot="1">
      <c r="D42" s="1">
        <v>-0.1</v>
      </c>
      <c r="E42">
        <f>IF(ABS(1-SUM(H29,H49))&lt;=0.00001,SUM(H29*I32,H49*I52),NA())</f>
        <v>62.144135427984537</v>
      </c>
      <c r="P42" s="1">
        <f>X48</f>
        <v>0.16000000000000003</v>
      </c>
      <c r="S42" s="39"/>
      <c r="U42" s="5"/>
      <c r="V42" s="18"/>
      <c r="W42" s="19"/>
      <c r="X42" s="20"/>
      <c r="Y42" s="20"/>
      <c r="Z42" s="20"/>
      <c r="AA42" s="20"/>
      <c r="AB42" s="21"/>
      <c r="AC42" s="5"/>
    </row>
    <row r="43" spans="4:29" ht="15.75" thickBot="1">
      <c r="P43" t="s">
        <v>43</v>
      </c>
      <c r="S43" s="39"/>
      <c r="U43" s="5"/>
      <c r="V43" s="5"/>
      <c r="W43" s="5"/>
      <c r="X43" s="5"/>
      <c r="Y43" s="5"/>
      <c r="Z43" s="5"/>
      <c r="AA43" s="5"/>
      <c r="AB43" s="5"/>
      <c r="AC43" s="5"/>
    </row>
    <row r="44" spans="4:29">
      <c r="S44" s="39">
        <f>10*((100/6.1)*(T44+1.1))^0.5</f>
        <v>99.176940736092959</v>
      </c>
      <c r="T44">
        <v>4.9000000000000004</v>
      </c>
      <c r="U44" s="5"/>
      <c r="V44" s="22" t="s">
        <v>36</v>
      </c>
      <c r="W44" s="23"/>
      <c r="X44" s="40" t="s">
        <v>37</v>
      </c>
      <c r="Y44" s="41"/>
      <c r="Z44" s="41"/>
      <c r="AA44" s="41"/>
      <c r="AB44" s="42"/>
      <c r="AC44" s="5"/>
    </row>
    <row r="45" spans="4:29">
      <c r="L45" t="s">
        <v>22</v>
      </c>
      <c r="P45" s="1">
        <v>5</v>
      </c>
      <c r="Q45">
        <f>S44</f>
        <v>99.176940736092959</v>
      </c>
      <c r="S45" s="39"/>
      <c r="U45" s="5"/>
      <c r="V45" s="24" t="s">
        <v>38</v>
      </c>
      <c r="W45" s="11"/>
      <c r="X45" s="43" t="s">
        <v>39</v>
      </c>
      <c r="Y45" s="44"/>
      <c r="Z45" s="44"/>
      <c r="AA45" s="44"/>
      <c r="AB45" s="45"/>
      <c r="AC45" s="5"/>
    </row>
    <row r="46" spans="4:29">
      <c r="S46" s="39"/>
      <c r="U46" s="5"/>
      <c r="V46" s="25" t="s">
        <v>29</v>
      </c>
      <c r="W46" s="26" t="s">
        <v>40</v>
      </c>
      <c r="X46" s="27" t="str">
        <f>IF(V38="","",V38)</f>
        <v>High (S1)</v>
      </c>
      <c r="Y46" s="28" t="str">
        <f>IF(V39="","",V39)</f>
        <v>Normal (S2)</v>
      </c>
      <c r="Z46" s="28" t="str">
        <f>IF(V40="","",V40)</f>
        <v/>
      </c>
      <c r="AA46" s="28" t="str">
        <f>IF(V41="","",V41)</f>
        <v/>
      </c>
      <c r="AB46" s="29" t="str">
        <f>IF(V42="","",V42)</f>
        <v/>
      </c>
      <c r="AC46" s="5"/>
    </row>
    <row r="47" spans="4:29">
      <c r="L47" s="1">
        <v>0</v>
      </c>
      <c r="M47">
        <f>IF(ABS(1-SUM(P42,P47))&lt;=0.00001,SUM(P42*Q45,P47*Q50),NA())</f>
        <v>15.868310517774876</v>
      </c>
      <c r="P47" s="1">
        <f>Y48</f>
        <v>0.84</v>
      </c>
      <c r="S47" s="39"/>
      <c r="U47" s="5"/>
      <c r="V47" s="30" t="str">
        <f>IF(X37="","",X37)</f>
        <v>B1</v>
      </c>
      <c r="W47" s="31">
        <f>IF(X38="","",SUMPRODUCT(W38:W42,X38:X42))</f>
        <v>0.5</v>
      </c>
      <c r="X47" s="32">
        <f>IF(X38="","",W38*X38/SUMPRODUCT(W38:W42,X38:X42))</f>
        <v>0.64000000000000012</v>
      </c>
      <c r="Y47" s="32">
        <f>IF(X39="","",W39*X39/SUMPRODUCT(W38:W42,X38:X42))</f>
        <v>0.36</v>
      </c>
      <c r="Z47" s="32" t="str">
        <f>IF(X40="","",W40*X40/SUMPRODUCT(W38:W42,X38:X42))</f>
        <v/>
      </c>
      <c r="AA47" s="32" t="str">
        <f>IF(X41="","",W41*X41/SUMPRODUCT(W38:W42,X38:X42))</f>
        <v/>
      </c>
      <c r="AB47" s="33" t="str">
        <f>IF(X42="","",W42*X42/SUMPRODUCT(W38:W42,X38:X42))</f>
        <v/>
      </c>
      <c r="AC47" s="5"/>
    </row>
    <row r="48" spans="4:29">
      <c r="P48" t="s">
        <v>44</v>
      </c>
      <c r="S48" s="39"/>
      <c r="U48" s="5"/>
      <c r="V48" s="30" t="str">
        <f>IF(Y37="","",Y37)</f>
        <v>B2</v>
      </c>
      <c r="W48" s="34">
        <f>IF(Y38="","",SUMPRODUCT(W38:W42,Y38:Y42))</f>
        <v>0.5</v>
      </c>
      <c r="X48" s="32">
        <f>IF(Y38="","",W38*Y38/SUMPRODUCT(W38:W42,Y38:Y42))</f>
        <v>0.16000000000000003</v>
      </c>
      <c r="Y48" s="32">
        <f>IF(Y39="","",W39*Y39/SUMPRODUCT(W38:W42,Y38:Y42))</f>
        <v>0.84</v>
      </c>
      <c r="Z48" s="32" t="str">
        <f>IF(Y40="","",W40*Y40/SUMPRODUCT(W38:W42,Y38:Y42))</f>
        <v/>
      </c>
      <c r="AA48" s="32" t="str">
        <f>IF(Y41="","",W41*Y41/SUMPRODUCT(W38:W42,Y38:Y42))</f>
        <v/>
      </c>
      <c r="AB48" s="33" t="str">
        <f>IF(Y42="","",W42*Y42/SUMPRODUCT(W38:W42,Y38:Y42))</f>
        <v/>
      </c>
      <c r="AC48" s="5"/>
    </row>
    <row r="49" spans="1:29">
      <c r="H49" s="1">
        <f>W48</f>
        <v>0.5</v>
      </c>
      <c r="S49" s="39">
        <f>10*((100/6.1)*(T49+1.1))^0.5</f>
        <v>0</v>
      </c>
      <c r="T49">
        <v>-1.1000000000000001</v>
      </c>
      <c r="U49" s="5"/>
      <c r="V49" s="30" t="str">
        <f>IF(Z37="","",Z37)</f>
        <v/>
      </c>
      <c r="W49" s="34" t="str">
        <f>IF(Z38="","",SUMPRODUCT(W38:W42,Z38:Z42))</f>
        <v/>
      </c>
      <c r="X49" s="32" t="str">
        <f>IF(Z38="","",W38*Z38/SUMPRODUCT(W38:W42,Z38:Z42))</f>
        <v/>
      </c>
      <c r="Y49" s="32" t="str">
        <f>IF(Z39="","",W39*Z39/SUMPRODUCT(W38:W42,Z38:Z42))</f>
        <v/>
      </c>
      <c r="Z49" s="32" t="str">
        <f>IF(Z40="","",W40*Z40/SUMPRODUCT(W38:W42,Z38:Z42))</f>
        <v/>
      </c>
      <c r="AA49" s="32" t="str">
        <f>IF(Z41="","",W41*Z41/SUMPRODUCT(W38:W42,Z38:Z42))</f>
        <v/>
      </c>
      <c r="AB49" s="33" t="str">
        <f>IF(Z42="","",W42*Z42/SUMPRODUCT(W38:W42,Z38:Z42))</f>
        <v/>
      </c>
      <c r="AC49" s="5"/>
    </row>
    <row r="50" spans="1:29">
      <c r="H50" t="s">
        <v>33</v>
      </c>
      <c r="P50" s="1">
        <v>-1</v>
      </c>
      <c r="Q50">
        <f>S49</f>
        <v>0</v>
      </c>
      <c r="S50" s="39"/>
      <c r="U50" s="5"/>
      <c r="V50" s="30" t="str">
        <f>IF(AA37="","",AA37)</f>
        <v/>
      </c>
      <c r="W50" s="34" t="str">
        <f>IF(AA38="","",SUMPRODUCT(W38:W42,AA38:AA42))</f>
        <v/>
      </c>
      <c r="X50" s="32" t="str">
        <f>IF(AA38="","",W38*AA38/SUMPRODUCT(W38:W42,AA38:AA42))</f>
        <v/>
      </c>
      <c r="Y50" s="32" t="str">
        <f>IF(AA39="","",W39*AA39/SUMPRODUCT(W38:W42,AA38:AA42))</f>
        <v/>
      </c>
      <c r="Z50" s="32" t="str">
        <f>IF(AA40="","",W40*AA40/SUMPRODUCT(W38:W42,AA38:AA42))</f>
        <v/>
      </c>
      <c r="AA50" s="32" t="str">
        <f>IF(AA41="","",W41*AA41/SUMPRODUCT(W38:W42,AA38:AA42))</f>
        <v/>
      </c>
      <c r="AB50" s="33" t="str">
        <f>IF(AA42="","",W42*AA42/SUMPRODUCT(W38:W42,AA38:AA42))</f>
        <v/>
      </c>
      <c r="AC50" s="5"/>
    </row>
    <row r="51" spans="1:29" ht="15.75" thickBot="1">
      <c r="J51">
        <f>IF(I52=M47,1,IF(I52=M57,2))</f>
        <v>2</v>
      </c>
      <c r="S51" s="39"/>
      <c r="U51" s="5"/>
      <c r="V51" s="35" t="str">
        <f>IF(AB37="","",AB37)</f>
        <v/>
      </c>
      <c r="W51" s="36" t="str">
        <f>IF(AB38="","",SUMPRODUCT(W38:W42,AB38:AB42))</f>
        <v/>
      </c>
      <c r="X51" s="37" t="str">
        <f>IF(AB38="","",W38*AB38/SUMPRODUCT(W38:W42,AB38:AB42))</f>
        <v/>
      </c>
      <c r="Y51" s="37" t="str">
        <f>IF(AB39="","",W39*AB39/SUMPRODUCT(W38:W42,AB38:AB42))</f>
        <v/>
      </c>
      <c r="Z51" s="37" t="str">
        <f>IF(AB40="","",W40*AB40/SUMPRODUCT(W38:W42,AB38:AB42))</f>
        <v/>
      </c>
      <c r="AA51" s="37" t="str">
        <f>IF(AB41="","",W41*AB41/SUMPRODUCT(W38:W42,AB38:AB42))</f>
        <v/>
      </c>
      <c r="AB51" s="38" t="str">
        <f>IF(AB42="","",W42*AB42/SUMPRODUCT(W38:W42,AB38:AB42))</f>
        <v/>
      </c>
      <c r="AC51" s="5"/>
    </row>
    <row r="52" spans="1:29">
      <c r="H52" s="1">
        <v>0</v>
      </c>
      <c r="I52">
        <f>MAX(M47,M57)</f>
        <v>54.610736392021707</v>
      </c>
      <c r="P52" s="1">
        <f>X48</f>
        <v>0.16000000000000003</v>
      </c>
      <c r="S52" s="39"/>
      <c r="U52" s="5"/>
      <c r="V52" s="5"/>
      <c r="W52" s="5"/>
      <c r="X52" s="5"/>
      <c r="Y52" s="5"/>
      <c r="Z52" s="5"/>
      <c r="AA52" s="5"/>
      <c r="AB52" s="5"/>
      <c r="AC52" s="5"/>
    </row>
    <row r="53" spans="1:29">
      <c r="P53" t="s">
        <v>43</v>
      </c>
      <c r="S53" s="39"/>
    </row>
    <row r="54" spans="1:29">
      <c r="S54" s="39">
        <f>10*((100/6.1)*(T54+1.1))^0.5</f>
        <v>80.977633017891606</v>
      </c>
      <c r="T54">
        <v>2.9</v>
      </c>
    </row>
    <row r="55" spans="1:29">
      <c r="L55" t="s">
        <v>23</v>
      </c>
      <c r="P55" s="1">
        <v>3</v>
      </c>
      <c r="Q55">
        <f>S54</f>
        <v>80.977633017891606</v>
      </c>
      <c r="S55" s="39"/>
    </row>
    <row r="56" spans="1:29">
      <c r="S56" s="39"/>
    </row>
    <row r="57" spans="1:29">
      <c r="L57" s="1">
        <v>0</v>
      </c>
      <c r="M57">
        <f>IF(ABS(1-SUM(P52,P57))&lt;=0.00001,SUM(P52*Q55,P57*Q60),NA())</f>
        <v>54.610736392021707</v>
      </c>
      <c r="P57" s="1">
        <f>Y48</f>
        <v>0.84</v>
      </c>
      <c r="S57" s="39"/>
    </row>
    <row r="58" spans="1:29">
      <c r="P58" t="s">
        <v>44</v>
      </c>
      <c r="S58" s="39"/>
    </row>
    <row r="59" spans="1:29">
      <c r="S59" s="39">
        <f>10*((100/6.1)*(T59+1.1))^0.5</f>
        <v>49.58847036804648</v>
      </c>
      <c r="T59">
        <v>0.4</v>
      </c>
    </row>
    <row r="60" spans="1:29">
      <c r="P60" s="1">
        <v>0.5</v>
      </c>
      <c r="Q60">
        <f>S59</f>
        <v>49.58847036804648</v>
      </c>
    </row>
    <row r="63" spans="1:29">
      <c r="A63" t="s">
        <v>48</v>
      </c>
      <c r="D63" t="s">
        <v>49</v>
      </c>
    </row>
    <row r="64" spans="1:29">
      <c r="A64" s="39">
        <v>-1.1000000000000001</v>
      </c>
      <c r="D64" s="39">
        <f>10*((100/6.1)*(A64+1.1))^0.5</f>
        <v>0</v>
      </c>
    </row>
    <row r="65" spans="1:4">
      <c r="A65" s="39">
        <v>-1</v>
      </c>
      <c r="D65" s="39">
        <f t="shared" ref="D65:D125" si="0">10*((100/6.1)*(A65+1.1))^0.5</f>
        <v>12.803687993289603</v>
      </c>
    </row>
    <row r="66" spans="1:4">
      <c r="A66" s="39">
        <v>-0.9</v>
      </c>
      <c r="D66" s="39">
        <f t="shared" si="0"/>
        <v>18.10714920850371</v>
      </c>
    </row>
    <row r="67" spans="1:4">
      <c r="A67" s="39">
        <v>-0.8</v>
      </c>
      <c r="D67" s="39">
        <f t="shared" si="0"/>
        <v>22.17663812863719</v>
      </c>
    </row>
    <row r="68" spans="1:4">
      <c r="A68" s="39">
        <v>-0.7</v>
      </c>
      <c r="D68" s="39">
        <f t="shared" si="0"/>
        <v>25.6073759865792</v>
      </c>
    </row>
    <row r="69" spans="1:4">
      <c r="A69" s="39">
        <v>-0.6</v>
      </c>
      <c r="D69" s="39">
        <f t="shared" si="0"/>
        <v>28.629916715693415</v>
      </c>
    </row>
    <row r="70" spans="1:4">
      <c r="A70" s="39">
        <v>-0.499999999999999</v>
      </c>
      <c r="D70" s="39">
        <f t="shared" si="0"/>
        <v>31.362502409359031</v>
      </c>
    </row>
    <row r="71" spans="1:4">
      <c r="A71" s="39">
        <v>-0.39999999999999902</v>
      </c>
      <c r="D71" s="39">
        <f t="shared" si="0"/>
        <v>33.875374294707939</v>
      </c>
    </row>
    <row r="72" spans="1:4">
      <c r="A72" s="39">
        <v>-0.29999999999999899</v>
      </c>
      <c r="D72" s="39">
        <f t="shared" si="0"/>
        <v>36.214298417007441</v>
      </c>
    </row>
    <row r="73" spans="1:4">
      <c r="A73" s="39">
        <v>-0.19999999999999901</v>
      </c>
      <c r="D73" s="39">
        <f t="shared" si="0"/>
        <v>38.411063979868814</v>
      </c>
    </row>
    <row r="74" spans="1:4">
      <c r="A74" s="39">
        <v>-0.1</v>
      </c>
      <c r="D74" s="39">
        <f t="shared" si="0"/>
        <v>40.488816508945803</v>
      </c>
    </row>
    <row r="75" spans="1:4">
      <c r="A75" s="39">
        <v>0</v>
      </c>
      <c r="D75" s="39">
        <f t="shared" si="0"/>
        <v>42.465029006520069</v>
      </c>
    </row>
    <row r="76" spans="1:4">
      <c r="A76" s="39">
        <v>9.9999999999999895E-2</v>
      </c>
      <c r="D76" s="39">
        <f t="shared" si="0"/>
        <v>44.353276257274374</v>
      </c>
    </row>
    <row r="77" spans="1:4">
      <c r="A77" s="39">
        <v>0.2</v>
      </c>
      <c r="D77" s="39">
        <f t="shared" si="0"/>
        <v>46.164353574848278</v>
      </c>
    </row>
    <row r="78" spans="1:4">
      <c r="A78" s="39">
        <v>0.3</v>
      </c>
      <c r="D78" s="39">
        <f t="shared" si="0"/>
        <v>47.907013758040847</v>
      </c>
    </row>
    <row r="79" spans="1:4">
      <c r="A79" s="39">
        <v>0.4</v>
      </c>
      <c r="D79" s="39">
        <f t="shared" si="0"/>
        <v>49.58847036804648</v>
      </c>
    </row>
    <row r="80" spans="1:4">
      <c r="A80" s="39">
        <v>0.5</v>
      </c>
      <c r="D80" s="39">
        <f t="shared" si="0"/>
        <v>51.214751973158393</v>
      </c>
    </row>
    <row r="81" spans="1:4">
      <c r="A81" s="39">
        <v>0.6</v>
      </c>
      <c r="D81" s="39">
        <f t="shared" si="0"/>
        <v>52.790957993785639</v>
      </c>
    </row>
    <row r="82" spans="1:4">
      <c r="A82" s="39">
        <v>0.7</v>
      </c>
      <c r="D82" s="39">
        <f t="shared" si="0"/>
        <v>54.321447625511119</v>
      </c>
    </row>
    <row r="83" spans="1:4">
      <c r="A83" s="39">
        <v>0.8</v>
      </c>
      <c r="D83" s="39">
        <f t="shared" si="0"/>
        <v>55.809982067374442</v>
      </c>
    </row>
    <row r="84" spans="1:4">
      <c r="A84" s="39">
        <v>0.9</v>
      </c>
      <c r="D84" s="39">
        <f t="shared" si="0"/>
        <v>57.259833431386824</v>
      </c>
    </row>
    <row r="85" spans="1:4">
      <c r="A85" s="39">
        <v>1</v>
      </c>
      <c r="D85" s="39">
        <f t="shared" si="0"/>
        <v>58.67386940384683</v>
      </c>
    </row>
    <row r="86" spans="1:4">
      <c r="A86" s="39">
        <v>1.1000000000000001</v>
      </c>
      <c r="D86" s="39">
        <f t="shared" si="0"/>
        <v>60.054619947587554</v>
      </c>
    </row>
    <row r="87" spans="1:4">
      <c r="A87" s="39">
        <v>1.2</v>
      </c>
      <c r="D87" s="39">
        <f t="shared" si="0"/>
        <v>61.404330492878827</v>
      </c>
    </row>
    <row r="88" spans="1:4">
      <c r="A88" s="39">
        <v>1.3</v>
      </c>
      <c r="D88" s="39">
        <f t="shared" si="0"/>
        <v>62.725004818718013</v>
      </c>
    </row>
    <row r="89" spans="1:4">
      <c r="A89" s="39">
        <v>1.4</v>
      </c>
      <c r="D89" s="39">
        <f t="shared" si="0"/>
        <v>64.018439966447986</v>
      </c>
    </row>
    <row r="90" spans="1:4">
      <c r="A90" s="39">
        <v>1.5</v>
      </c>
      <c r="D90" s="39">
        <f t="shared" si="0"/>
        <v>65.286254923737317</v>
      </c>
    </row>
    <row r="91" spans="1:4">
      <c r="A91" s="39">
        <v>1.6</v>
      </c>
      <c r="D91" s="39">
        <f t="shared" si="0"/>
        <v>66.529914385911567</v>
      </c>
    </row>
    <row r="92" spans="1:4">
      <c r="A92" s="39">
        <v>1.7</v>
      </c>
      <c r="D92" s="39">
        <f t="shared" si="0"/>
        <v>67.750748589415821</v>
      </c>
    </row>
    <row r="93" spans="1:4">
      <c r="A93" s="39">
        <v>1.8</v>
      </c>
      <c r="D93" s="39">
        <f t="shared" si="0"/>
        <v>68.94996998299375</v>
      </c>
    </row>
    <row r="94" spans="1:4">
      <c r="A94" s="39">
        <v>1.9</v>
      </c>
      <c r="D94" s="39">
        <f t="shared" si="0"/>
        <v>70.128687331827678</v>
      </c>
    </row>
    <row r="95" spans="1:4">
      <c r="A95" s="39">
        <v>2</v>
      </c>
      <c r="D95" s="39">
        <f t="shared" si="0"/>
        <v>71.287917721832457</v>
      </c>
    </row>
    <row r="96" spans="1:4">
      <c r="A96" s="39">
        <v>2.1</v>
      </c>
      <c r="D96" s="39">
        <f t="shared" si="0"/>
        <v>72.428596834014826</v>
      </c>
    </row>
    <row r="97" spans="1:4">
      <c r="A97" s="39">
        <v>2.2000000000000002</v>
      </c>
      <c r="D97" s="39">
        <f t="shared" si="0"/>
        <v>73.551587784178878</v>
      </c>
    </row>
    <row r="98" spans="1:4">
      <c r="A98" s="39">
        <v>2.2999999999999998</v>
      </c>
      <c r="D98" s="39">
        <f t="shared" si="0"/>
        <v>74.657688765480003</v>
      </c>
    </row>
    <row r="99" spans="1:4">
      <c r="A99" s="39">
        <v>2.4</v>
      </c>
      <c r="D99" s="39">
        <f t="shared" si="0"/>
        <v>75.747639686215877</v>
      </c>
    </row>
    <row r="100" spans="1:4">
      <c r="A100" s="39">
        <v>2.5</v>
      </c>
      <c r="D100" s="39">
        <f t="shared" si="0"/>
        <v>76.8221279597376</v>
      </c>
    </row>
    <row r="101" spans="1:4">
      <c r="A101" s="39">
        <v>2.6</v>
      </c>
      <c r="D101" s="39">
        <f t="shared" si="0"/>
        <v>77.881793575211177</v>
      </c>
    </row>
    <row r="102" spans="1:4">
      <c r="A102" s="39">
        <v>2.7</v>
      </c>
      <c r="D102" s="39">
        <f t="shared" si="0"/>
        <v>78.927233555480157</v>
      </c>
    </row>
    <row r="103" spans="1:4">
      <c r="A103" s="39">
        <v>2.8</v>
      </c>
      <c r="D103" s="39">
        <f t="shared" si="0"/>
        <v>79.959005890211145</v>
      </c>
    </row>
    <row r="104" spans="1:4">
      <c r="A104" s="39">
        <v>2.9</v>
      </c>
      <c r="D104" s="39">
        <f t="shared" si="0"/>
        <v>80.977633017891606</v>
      </c>
    </row>
    <row r="105" spans="1:4">
      <c r="A105" s="39">
        <v>3</v>
      </c>
      <c r="D105" s="39">
        <f t="shared" si="0"/>
        <v>81.98360491836057</v>
      </c>
    </row>
    <row r="106" spans="1:4">
      <c r="A106" s="39">
        <v>3.1</v>
      </c>
      <c r="D106" s="39">
        <f t="shared" si="0"/>
        <v>82.977381867827958</v>
      </c>
    </row>
    <row r="107" spans="1:4">
      <c r="A107" s="39">
        <v>3.2</v>
      </c>
      <c r="D107" s="39">
        <f t="shared" si="0"/>
        <v>83.959396900340195</v>
      </c>
    </row>
    <row r="108" spans="1:4">
      <c r="A108" s="39">
        <v>3.3</v>
      </c>
      <c r="D108" s="39">
        <f t="shared" si="0"/>
        <v>84.930058013040139</v>
      </c>
    </row>
    <row r="109" spans="1:4">
      <c r="A109" s="39">
        <v>3.4</v>
      </c>
      <c r="D109" s="39">
        <f t="shared" si="0"/>
        <v>85.88975014708025</v>
      </c>
    </row>
    <row r="110" spans="1:4">
      <c r="A110" s="39">
        <v>3.5</v>
      </c>
      <c r="D110" s="39">
        <f t="shared" si="0"/>
        <v>86.838836971469036</v>
      </c>
    </row>
    <row r="111" spans="1:4">
      <c r="A111" s="39">
        <v>3.6</v>
      </c>
      <c r="D111" s="39">
        <f t="shared" si="0"/>
        <v>87.777662493295452</v>
      </c>
    </row>
    <row r="112" spans="1:4">
      <c r="A112" s="39">
        <v>3.7</v>
      </c>
      <c r="D112" s="39">
        <f t="shared" si="0"/>
        <v>88.706552514548761</v>
      </c>
    </row>
    <row r="113" spans="1:4">
      <c r="A113" s="39">
        <v>3.8</v>
      </c>
      <c r="D113" s="39">
        <f t="shared" si="0"/>
        <v>89.6258159530272</v>
      </c>
    </row>
    <row r="114" spans="1:4">
      <c r="A114" s="39">
        <v>3.9</v>
      </c>
      <c r="D114" s="39">
        <f t="shared" si="0"/>
        <v>90.535746042518525</v>
      </c>
    </row>
    <row r="115" spans="1:4">
      <c r="A115" s="39">
        <v>4</v>
      </c>
      <c r="D115" s="39">
        <f t="shared" si="0"/>
        <v>91.436621425471088</v>
      </c>
    </row>
    <row r="116" spans="1:4">
      <c r="A116" s="39">
        <v>4.0999999999999996</v>
      </c>
      <c r="D116" s="39">
        <f t="shared" si="0"/>
        <v>92.328707149696555</v>
      </c>
    </row>
    <row r="117" spans="1:4">
      <c r="A117" s="39">
        <v>4.2</v>
      </c>
      <c r="D117" s="39">
        <f t="shared" si="0"/>
        <v>93.212255579209838</v>
      </c>
    </row>
    <row r="118" spans="1:4">
      <c r="A118" s="39">
        <v>4.3</v>
      </c>
      <c r="D118" s="39">
        <f t="shared" si="0"/>
        <v>94.087507228077015</v>
      </c>
    </row>
    <row r="119" spans="1:4">
      <c r="A119" s="39">
        <v>4.4000000000000101</v>
      </c>
      <c r="D119" s="39">
        <f t="shared" si="0"/>
        <v>94.954691525079312</v>
      </c>
    </row>
    <row r="120" spans="1:4">
      <c r="A120" s="39">
        <v>4.5</v>
      </c>
      <c r="D120" s="39">
        <f t="shared" si="0"/>
        <v>95.814027516081694</v>
      </c>
    </row>
    <row r="121" spans="1:4">
      <c r="A121" s="39">
        <v>4.5999999999999996</v>
      </c>
      <c r="D121" s="39">
        <f t="shared" si="0"/>
        <v>96.665724510200448</v>
      </c>
    </row>
    <row r="122" spans="1:4">
      <c r="A122" s="39">
        <v>4.7000000000000099</v>
      </c>
      <c r="D122" s="39">
        <f t="shared" si="0"/>
        <v>97.509982675167635</v>
      </c>
    </row>
    <row r="123" spans="1:4">
      <c r="A123" s="39">
        <v>4.8000000000000096</v>
      </c>
      <c r="D123" s="39">
        <f t="shared" si="0"/>
        <v>98.346993586692832</v>
      </c>
    </row>
    <row r="124" spans="1:4">
      <c r="A124" s="39">
        <v>4.9000000000000101</v>
      </c>
      <c r="D124" s="39">
        <f t="shared" si="0"/>
        <v>99.176940736093044</v>
      </c>
    </row>
    <row r="125" spans="1:4">
      <c r="A125" s="39">
        <v>5</v>
      </c>
      <c r="D125" s="39">
        <f t="shared" si="0"/>
        <v>100</v>
      </c>
    </row>
    <row r="1001" spans="184:198">
      <c r="GB1001" t="s">
        <v>0</v>
      </c>
      <c r="GC1001" t="s">
        <v>1</v>
      </c>
      <c r="GD1001" t="s">
        <v>2</v>
      </c>
      <c r="GE1001" t="s">
        <v>3</v>
      </c>
      <c r="GF1001" t="s">
        <v>4</v>
      </c>
      <c r="GG1001" t="s">
        <v>5</v>
      </c>
      <c r="GH1001" t="s">
        <v>6</v>
      </c>
      <c r="GI1001" t="s">
        <v>7</v>
      </c>
      <c r="GJ1001" t="s">
        <v>8</v>
      </c>
      <c r="GK1001" t="s">
        <v>9</v>
      </c>
      <c r="GL1001" t="s">
        <v>10</v>
      </c>
      <c r="GM1001" t="s">
        <v>11</v>
      </c>
      <c r="GN1001" t="s">
        <v>12</v>
      </c>
      <c r="GO1001" t="s">
        <v>13</v>
      </c>
      <c r="GP1001" t="s">
        <v>14</v>
      </c>
    </row>
    <row r="1002" spans="184:198">
      <c r="GB1002">
        <v>0</v>
      </c>
      <c r="GC1002" t="s">
        <v>15</v>
      </c>
      <c r="GD1002">
        <v>0</v>
      </c>
      <c r="GE1002">
        <v>0</v>
      </c>
      <c r="GF1002">
        <v>0</v>
      </c>
      <c r="GG1002" t="s">
        <v>16</v>
      </c>
      <c r="GH1002">
        <v>2</v>
      </c>
      <c r="GI1002">
        <v>1</v>
      </c>
      <c r="GJ1002">
        <v>2</v>
      </c>
      <c r="GK1002">
        <v>0</v>
      </c>
      <c r="GL1002">
        <v>0</v>
      </c>
      <c r="GM1002">
        <v>0</v>
      </c>
      <c r="GN1002">
        <v>24</v>
      </c>
      <c r="GO1002">
        <v>1</v>
      </c>
      <c r="GP1002" t="b">
        <v>1</v>
      </c>
    </row>
    <row r="1003" spans="184:198">
      <c r="GB1003">
        <v>1</v>
      </c>
      <c r="GE1003">
        <v>0</v>
      </c>
      <c r="GF1003">
        <v>0</v>
      </c>
      <c r="GG1003" t="s">
        <v>16</v>
      </c>
      <c r="GH1003">
        <v>2</v>
      </c>
      <c r="GI1003">
        <v>3</v>
      </c>
      <c r="GJ1003">
        <v>4</v>
      </c>
      <c r="GK1003">
        <v>0</v>
      </c>
      <c r="GL1003">
        <v>0</v>
      </c>
      <c r="GM1003">
        <v>0</v>
      </c>
      <c r="GN1003">
        <v>9</v>
      </c>
      <c r="GO1003">
        <v>5</v>
      </c>
      <c r="GP1003" t="b">
        <v>1</v>
      </c>
    </row>
    <row r="1004" spans="184:198">
      <c r="GB1004">
        <v>2</v>
      </c>
      <c r="GE1004">
        <v>0</v>
      </c>
      <c r="GF1004">
        <v>0</v>
      </c>
      <c r="GG1004" t="s">
        <v>24</v>
      </c>
      <c r="GH1004">
        <v>2</v>
      </c>
      <c r="GI1004">
        <v>9</v>
      </c>
      <c r="GJ1004">
        <v>10</v>
      </c>
      <c r="GK1004">
        <v>0</v>
      </c>
      <c r="GL1004">
        <v>0</v>
      </c>
      <c r="GM1004">
        <v>0</v>
      </c>
      <c r="GN1004">
        <v>39</v>
      </c>
      <c r="GO1004">
        <v>5</v>
      </c>
      <c r="GP1004" t="b">
        <v>1</v>
      </c>
    </row>
    <row r="1005" spans="184:198">
      <c r="GB1005">
        <v>3</v>
      </c>
      <c r="GE1005">
        <v>0</v>
      </c>
      <c r="GF1005">
        <v>1</v>
      </c>
      <c r="GG1005" t="s">
        <v>24</v>
      </c>
      <c r="GH1005">
        <v>2</v>
      </c>
      <c r="GI1005">
        <v>5</v>
      </c>
      <c r="GJ1005">
        <v>6</v>
      </c>
      <c r="GK1005">
        <v>0</v>
      </c>
      <c r="GL1005">
        <v>0</v>
      </c>
      <c r="GM1005">
        <v>0</v>
      </c>
      <c r="GN1005">
        <v>4</v>
      </c>
      <c r="GO1005">
        <v>9</v>
      </c>
      <c r="GP1005" t="b">
        <v>1</v>
      </c>
    </row>
    <row r="1006" spans="184:198">
      <c r="GB1006">
        <v>4</v>
      </c>
      <c r="GE1006">
        <v>0</v>
      </c>
      <c r="GF1006">
        <v>1</v>
      </c>
      <c r="GG1006" t="s">
        <v>24</v>
      </c>
      <c r="GH1006">
        <v>2</v>
      </c>
      <c r="GI1006">
        <v>7</v>
      </c>
      <c r="GJ1006">
        <v>8</v>
      </c>
      <c r="GK1006">
        <v>0</v>
      </c>
      <c r="GL1006">
        <v>0</v>
      </c>
      <c r="GM1006">
        <v>0</v>
      </c>
      <c r="GN1006">
        <v>14</v>
      </c>
      <c r="GO1006">
        <v>9</v>
      </c>
      <c r="GP1006" t="b">
        <v>1</v>
      </c>
    </row>
    <row r="1007" spans="184:198">
      <c r="GB1007">
        <v>5</v>
      </c>
      <c r="GF1007">
        <v>3</v>
      </c>
      <c r="GG1007" t="s">
        <v>17</v>
      </c>
      <c r="GH1007">
        <v>0</v>
      </c>
      <c r="GI1007">
        <v>0</v>
      </c>
      <c r="GJ1007">
        <v>0</v>
      </c>
      <c r="GK1007">
        <v>0</v>
      </c>
      <c r="GL1007">
        <v>0</v>
      </c>
      <c r="GM1007">
        <v>0</v>
      </c>
      <c r="GN1007">
        <v>2</v>
      </c>
      <c r="GO1007">
        <v>13</v>
      </c>
      <c r="GP1007" t="b">
        <v>1</v>
      </c>
    </row>
    <row r="1008" spans="184:198">
      <c r="GB1008">
        <v>6</v>
      </c>
      <c r="GF1008">
        <v>3</v>
      </c>
      <c r="GG1008" t="s">
        <v>17</v>
      </c>
      <c r="GH1008">
        <v>0</v>
      </c>
      <c r="GI1008">
        <v>0</v>
      </c>
      <c r="GJ1008">
        <v>0</v>
      </c>
      <c r="GK1008">
        <v>0</v>
      </c>
      <c r="GL1008">
        <v>0</v>
      </c>
      <c r="GM1008">
        <v>0</v>
      </c>
      <c r="GN1008">
        <v>7</v>
      </c>
      <c r="GO1008">
        <v>13</v>
      </c>
      <c r="GP1008" t="b">
        <v>1</v>
      </c>
    </row>
    <row r="1009" spans="184:198">
      <c r="GB1009">
        <v>7</v>
      </c>
      <c r="GF1009">
        <v>4</v>
      </c>
      <c r="GG1009" t="s">
        <v>17</v>
      </c>
      <c r="GH1009">
        <v>0</v>
      </c>
      <c r="GI1009">
        <v>0</v>
      </c>
      <c r="GJ1009">
        <v>0</v>
      </c>
      <c r="GK1009">
        <v>0</v>
      </c>
      <c r="GL1009">
        <v>0</v>
      </c>
      <c r="GM1009">
        <v>0</v>
      </c>
      <c r="GN1009">
        <v>12</v>
      </c>
      <c r="GO1009">
        <v>13</v>
      </c>
      <c r="GP1009" t="b">
        <v>1</v>
      </c>
    </row>
    <row r="1010" spans="184:198">
      <c r="GB1010">
        <v>8</v>
      </c>
      <c r="GF1010">
        <v>4</v>
      </c>
      <c r="GG1010" t="s">
        <v>17</v>
      </c>
      <c r="GH1010">
        <v>0</v>
      </c>
      <c r="GI1010">
        <v>0</v>
      </c>
      <c r="GJ1010">
        <v>0</v>
      </c>
      <c r="GK1010">
        <v>0</v>
      </c>
      <c r="GL1010">
        <v>0</v>
      </c>
      <c r="GM1010">
        <v>0</v>
      </c>
      <c r="GN1010">
        <v>17</v>
      </c>
      <c r="GO1010">
        <v>13</v>
      </c>
      <c r="GP1010" t="b">
        <v>1</v>
      </c>
    </row>
    <row r="1011" spans="184:198">
      <c r="GB1011">
        <v>9</v>
      </c>
      <c r="GF1011">
        <v>2</v>
      </c>
      <c r="GG1011" t="s">
        <v>16</v>
      </c>
      <c r="GH1011">
        <v>2</v>
      </c>
      <c r="GI1011">
        <v>11</v>
      </c>
      <c r="GJ1011">
        <v>12</v>
      </c>
      <c r="GK1011">
        <v>0</v>
      </c>
      <c r="GL1011">
        <v>0</v>
      </c>
      <c r="GM1011">
        <v>0</v>
      </c>
      <c r="GN1011">
        <v>29</v>
      </c>
      <c r="GO1011">
        <v>9</v>
      </c>
      <c r="GP1011" t="b">
        <v>1</v>
      </c>
    </row>
    <row r="1012" spans="184:198">
      <c r="GB1012">
        <v>10</v>
      </c>
      <c r="GF1012">
        <v>2</v>
      </c>
      <c r="GG1012" t="s">
        <v>16</v>
      </c>
      <c r="GH1012">
        <v>2</v>
      </c>
      <c r="GI1012">
        <v>17</v>
      </c>
      <c r="GJ1012">
        <v>18</v>
      </c>
      <c r="GK1012">
        <v>0</v>
      </c>
      <c r="GL1012">
        <v>0</v>
      </c>
      <c r="GM1012">
        <v>0</v>
      </c>
      <c r="GN1012">
        <v>49</v>
      </c>
      <c r="GO1012">
        <v>9</v>
      </c>
      <c r="GP1012" t="b">
        <v>1</v>
      </c>
    </row>
    <row r="1013" spans="184:198">
      <c r="GB1013">
        <v>11</v>
      </c>
      <c r="GE1013">
        <v>0</v>
      </c>
      <c r="GF1013">
        <v>9</v>
      </c>
      <c r="GG1013" t="s">
        <v>24</v>
      </c>
      <c r="GH1013">
        <v>2</v>
      </c>
      <c r="GI1013">
        <v>13</v>
      </c>
      <c r="GJ1013">
        <v>14</v>
      </c>
      <c r="GK1013">
        <v>0</v>
      </c>
      <c r="GL1013">
        <v>0</v>
      </c>
      <c r="GM1013">
        <v>0</v>
      </c>
      <c r="GN1013">
        <v>24</v>
      </c>
      <c r="GO1013">
        <v>13</v>
      </c>
      <c r="GP1013" t="b">
        <v>1</v>
      </c>
    </row>
    <row r="1014" spans="184:198">
      <c r="GB1014">
        <v>12</v>
      </c>
      <c r="GE1014">
        <v>0</v>
      </c>
      <c r="GF1014">
        <v>9</v>
      </c>
      <c r="GG1014" t="s">
        <v>24</v>
      </c>
      <c r="GH1014">
        <v>2</v>
      </c>
      <c r="GI1014">
        <v>15</v>
      </c>
      <c r="GJ1014">
        <v>16</v>
      </c>
      <c r="GK1014">
        <v>0</v>
      </c>
      <c r="GL1014">
        <v>0</v>
      </c>
      <c r="GM1014">
        <v>0</v>
      </c>
      <c r="GN1014">
        <v>34</v>
      </c>
      <c r="GO1014">
        <v>13</v>
      </c>
      <c r="GP1014" t="b">
        <v>1</v>
      </c>
    </row>
    <row r="1015" spans="184:198">
      <c r="GB1015">
        <v>13</v>
      </c>
      <c r="GF1015">
        <v>11</v>
      </c>
      <c r="GG1015" t="s">
        <v>17</v>
      </c>
      <c r="GH1015">
        <v>0</v>
      </c>
      <c r="GI1015">
        <v>0</v>
      </c>
      <c r="GJ1015">
        <v>0</v>
      </c>
      <c r="GK1015">
        <v>0</v>
      </c>
      <c r="GL1015">
        <v>0</v>
      </c>
      <c r="GM1015">
        <v>0</v>
      </c>
      <c r="GN1015">
        <v>22</v>
      </c>
      <c r="GO1015">
        <v>17</v>
      </c>
      <c r="GP1015" t="b">
        <v>1</v>
      </c>
    </row>
    <row r="1016" spans="184:198">
      <c r="GB1016">
        <v>14</v>
      </c>
      <c r="GF1016">
        <v>11</v>
      </c>
      <c r="GG1016" t="s">
        <v>17</v>
      </c>
      <c r="GH1016">
        <v>0</v>
      </c>
      <c r="GI1016">
        <v>0</v>
      </c>
      <c r="GJ1016">
        <v>0</v>
      </c>
      <c r="GK1016">
        <v>0</v>
      </c>
      <c r="GL1016">
        <v>0</v>
      </c>
      <c r="GM1016">
        <v>0</v>
      </c>
      <c r="GN1016">
        <v>27</v>
      </c>
      <c r="GO1016">
        <v>17</v>
      </c>
      <c r="GP1016" t="b">
        <v>1</v>
      </c>
    </row>
    <row r="1017" spans="184:198">
      <c r="GB1017">
        <v>15</v>
      </c>
      <c r="GF1017">
        <v>12</v>
      </c>
      <c r="GG1017" t="s">
        <v>17</v>
      </c>
      <c r="GH1017">
        <v>0</v>
      </c>
      <c r="GI1017">
        <v>0</v>
      </c>
      <c r="GJ1017">
        <v>0</v>
      </c>
      <c r="GK1017">
        <v>0</v>
      </c>
      <c r="GL1017">
        <v>0</v>
      </c>
      <c r="GM1017">
        <v>0</v>
      </c>
      <c r="GN1017">
        <v>32</v>
      </c>
      <c r="GO1017">
        <v>17</v>
      </c>
      <c r="GP1017" t="b">
        <v>1</v>
      </c>
    </row>
    <row r="1018" spans="184:198">
      <c r="GB1018">
        <v>16</v>
      </c>
      <c r="GF1018">
        <v>12</v>
      </c>
      <c r="GG1018" t="s">
        <v>17</v>
      </c>
      <c r="GH1018">
        <v>0</v>
      </c>
      <c r="GI1018">
        <v>0</v>
      </c>
      <c r="GJ1018">
        <v>0</v>
      </c>
      <c r="GK1018">
        <v>0</v>
      </c>
      <c r="GL1018">
        <v>0</v>
      </c>
      <c r="GM1018">
        <v>0</v>
      </c>
      <c r="GN1018">
        <v>37</v>
      </c>
      <c r="GO1018">
        <v>17</v>
      </c>
      <c r="GP1018" t="b">
        <v>1</v>
      </c>
    </row>
    <row r="1019" spans="184:198">
      <c r="GB1019">
        <v>17</v>
      </c>
      <c r="GE1019">
        <v>0</v>
      </c>
      <c r="GF1019">
        <v>10</v>
      </c>
      <c r="GG1019" t="s">
        <v>24</v>
      </c>
      <c r="GH1019">
        <v>2</v>
      </c>
      <c r="GI1019">
        <v>19</v>
      </c>
      <c r="GJ1019">
        <v>20</v>
      </c>
      <c r="GK1019">
        <v>0</v>
      </c>
      <c r="GL1019">
        <v>0</v>
      </c>
      <c r="GM1019">
        <v>0</v>
      </c>
      <c r="GN1019">
        <v>44</v>
      </c>
      <c r="GO1019">
        <v>13</v>
      </c>
      <c r="GP1019" t="b">
        <v>1</v>
      </c>
    </row>
    <row r="1020" spans="184:198">
      <c r="GB1020">
        <v>18</v>
      </c>
      <c r="GE1020">
        <v>0</v>
      </c>
      <c r="GF1020">
        <v>10</v>
      </c>
      <c r="GG1020" t="s">
        <v>24</v>
      </c>
      <c r="GH1020">
        <v>2</v>
      </c>
      <c r="GI1020">
        <v>21</v>
      </c>
      <c r="GJ1020">
        <v>22</v>
      </c>
      <c r="GK1020">
        <v>0</v>
      </c>
      <c r="GL1020">
        <v>0</v>
      </c>
      <c r="GM1020">
        <v>0</v>
      </c>
      <c r="GN1020">
        <v>54</v>
      </c>
      <c r="GO1020">
        <v>13</v>
      </c>
      <c r="GP1020" t="b">
        <v>1</v>
      </c>
    </row>
    <row r="1021" spans="184:198">
      <c r="GB1021">
        <v>19</v>
      </c>
      <c r="GF1021">
        <v>17</v>
      </c>
      <c r="GG1021" t="s">
        <v>17</v>
      </c>
      <c r="GH1021">
        <v>0</v>
      </c>
      <c r="GI1021">
        <v>0</v>
      </c>
      <c r="GJ1021">
        <v>0</v>
      </c>
      <c r="GK1021">
        <v>0</v>
      </c>
      <c r="GL1021">
        <v>0</v>
      </c>
      <c r="GM1021">
        <v>0</v>
      </c>
      <c r="GN1021">
        <v>42</v>
      </c>
      <c r="GO1021">
        <v>17</v>
      </c>
      <c r="GP1021" t="b">
        <v>1</v>
      </c>
    </row>
    <row r="1022" spans="184:198">
      <c r="GB1022">
        <v>20</v>
      </c>
      <c r="GF1022">
        <v>17</v>
      </c>
      <c r="GG1022" t="s">
        <v>17</v>
      </c>
      <c r="GH1022">
        <v>0</v>
      </c>
      <c r="GI1022">
        <v>0</v>
      </c>
      <c r="GJ1022">
        <v>0</v>
      </c>
      <c r="GK1022">
        <v>0</v>
      </c>
      <c r="GL1022">
        <v>0</v>
      </c>
      <c r="GM1022">
        <v>0</v>
      </c>
      <c r="GN1022">
        <v>47</v>
      </c>
      <c r="GO1022">
        <v>17</v>
      </c>
      <c r="GP1022" t="b">
        <v>1</v>
      </c>
    </row>
    <row r="1023" spans="184:198">
      <c r="GB1023">
        <v>21</v>
      </c>
      <c r="GF1023">
        <v>18</v>
      </c>
      <c r="GG1023" t="s">
        <v>17</v>
      </c>
      <c r="GH1023">
        <v>0</v>
      </c>
      <c r="GI1023">
        <v>0</v>
      </c>
      <c r="GJ1023">
        <v>0</v>
      </c>
      <c r="GK1023">
        <v>0</v>
      </c>
      <c r="GL1023">
        <v>0</v>
      </c>
      <c r="GM1023">
        <v>0</v>
      </c>
      <c r="GN1023">
        <v>52</v>
      </c>
      <c r="GO1023">
        <v>17</v>
      </c>
      <c r="GP1023" t="b">
        <v>1</v>
      </c>
    </row>
    <row r="1024" spans="184:198">
      <c r="GB1024">
        <v>22</v>
      </c>
      <c r="GF1024">
        <v>18</v>
      </c>
      <c r="GG1024" t="s">
        <v>17</v>
      </c>
      <c r="GH1024">
        <v>0</v>
      </c>
      <c r="GI1024">
        <v>0</v>
      </c>
      <c r="GJ1024">
        <v>0</v>
      </c>
      <c r="GK1024">
        <v>0</v>
      </c>
      <c r="GL1024">
        <v>0</v>
      </c>
      <c r="GM1024">
        <v>0</v>
      </c>
      <c r="GN1024">
        <v>57</v>
      </c>
      <c r="GO1024">
        <v>17</v>
      </c>
      <c r="GP1024" t="b">
        <v>1</v>
      </c>
    </row>
  </sheetData>
  <sheetProtection scenarios="1"/>
  <mergeCells count="4">
    <mergeCell ref="X35:AB35"/>
    <mergeCell ref="X36:AB36"/>
    <mergeCell ref="X44:AB44"/>
    <mergeCell ref="X45:AB45"/>
  </mergeCells>
  <pageMargins left="0.7" right="0.7" top="0.75" bottom="0.75" header="0.3" footer="0.3"/>
  <pageSetup scale="50" orientation="portrait" r:id="rId1"/>
  <headerFooter>
    <oddFooter>&amp;l&amp;bTreePlan Academic Version, Not Licensed For Commercial Use&amp;r&amp;bwww.TreePlan.com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Sheet1!TreeData</vt:lpstr>
      <vt:lpstr>Sheet1!TreeDiagBase</vt:lpstr>
      <vt:lpstr>Sheet1!TreeDiagram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Mahmut Parlar</dc:creator>
  <cp:lastModifiedBy>Mahmut Parlar</cp:lastModifiedBy>
  <cp:lastPrinted>2009-11-12T17:54:24Z</cp:lastPrinted>
  <dcterms:created xsi:type="dcterms:W3CDTF">2009-11-11T15:53:33Z</dcterms:created>
  <dcterms:modified xsi:type="dcterms:W3CDTF">2009-11-12T17:55:02Z</dcterms:modified>
</cp:coreProperties>
</file>